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eleacuk.sharepoint.com/sites/CPS-MatthewsGroup/Shared Documents/Peter/Writing Papers/In precursors/Precise Control of InP Quantum Dot Growth via Recyclable Indium Adducts Data/"/>
    </mc:Choice>
  </mc:AlternateContent>
  <xr:revisionPtr revIDLastSave="12" documentId="13_ncr:1_{318FDD92-F068-5E45-9852-3DAB4A930336}" xr6:coauthVersionLast="47" xr6:coauthVersionMax="47" xr10:uidLastSave="{4E6178D9-6DEB-094C-9A6B-AE41A44253D3}"/>
  <bookViews>
    <workbookView xWindow="0" yWindow="500" windowWidth="28800" windowHeight="17500" activeTab="2" xr2:uid="{3A8E1E99-E2A5-4F05-A632-0AB57FDD73B4}"/>
  </bookViews>
  <sheets>
    <sheet name="413nm_data" sheetId="3" r:id="rId1"/>
    <sheet name="Analysis" sheetId="23" r:id="rId2"/>
    <sheet name="concentration" sheetId="24" r:id="rId3"/>
    <sheet name="yield" sheetId="2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23" l="1" a="1"/>
  <c r="D109" i="23" s="1"/>
  <c r="N122" i="23" a="1"/>
  <c r="N122" i="23" s="1"/>
  <c r="O122" i="23" s="1"/>
  <c r="U122" i="23" s="1"/>
  <c r="W122" i="23" s="1"/>
  <c r="Y122" i="23" s="1"/>
  <c r="M122" i="23"/>
  <c r="T122" i="23" s="1"/>
  <c r="V122" i="23" s="1"/>
  <c r="X122" i="23" s="1"/>
  <c r="N121" i="23" a="1"/>
  <c r="N121" i="23" s="1"/>
  <c r="O121" i="23" s="1"/>
  <c r="U121" i="23" s="1"/>
  <c r="W121" i="23" s="1"/>
  <c r="Y121" i="23" s="1"/>
  <c r="M121" i="23"/>
  <c r="T121" i="23" s="1"/>
  <c r="V121" i="23" s="1"/>
  <c r="X121" i="23" s="1"/>
  <c r="N120" i="23" a="1"/>
  <c r="N120" i="23" s="1"/>
  <c r="O120" i="23" s="1"/>
  <c r="U120" i="23" s="1"/>
  <c r="W120" i="23" s="1"/>
  <c r="Y120" i="23" s="1"/>
  <c r="M120" i="23"/>
  <c r="N119" i="23" a="1"/>
  <c r="N119" i="23" s="1"/>
  <c r="O119" i="23" s="1"/>
  <c r="U119" i="23" s="1"/>
  <c r="W119" i="23" s="1"/>
  <c r="Y119" i="23" s="1"/>
  <c r="M119" i="23"/>
  <c r="T119" i="23" s="1"/>
  <c r="V119" i="23" s="1"/>
  <c r="X119" i="23" s="1"/>
  <c r="N118" i="23" a="1"/>
  <c r="N118" i="23" s="1"/>
  <c r="O118" i="23" s="1"/>
  <c r="U118" i="23" s="1"/>
  <c r="W118" i="23" s="1"/>
  <c r="Y118" i="23" s="1"/>
  <c r="M118" i="23"/>
  <c r="T118" i="23" s="1"/>
  <c r="V118" i="23" s="1"/>
  <c r="X118" i="23" s="1"/>
  <c r="N117" i="23" a="1"/>
  <c r="N117" i="23" s="1"/>
  <c r="O117" i="23" s="1"/>
  <c r="U117" i="23" s="1"/>
  <c r="W117" i="23" s="1"/>
  <c r="Y117" i="23" s="1"/>
  <c r="M117" i="23"/>
  <c r="T117" i="23" s="1"/>
  <c r="V117" i="23" s="1"/>
  <c r="X117" i="23" s="1"/>
  <c r="N116" i="23" a="1"/>
  <c r="N116" i="23" s="1"/>
  <c r="O116" i="23" s="1"/>
  <c r="U116" i="23" s="1"/>
  <c r="W116" i="23" s="1"/>
  <c r="Y116" i="23" s="1"/>
  <c r="M116" i="23"/>
  <c r="T116" i="23" s="1"/>
  <c r="V116" i="23" s="1"/>
  <c r="X116" i="23" s="1"/>
  <c r="N115" i="23" a="1"/>
  <c r="N115" i="23" s="1"/>
  <c r="O115" i="23" s="1"/>
  <c r="U115" i="23" s="1"/>
  <c r="W115" i="23" s="1"/>
  <c r="Y115" i="23" s="1"/>
  <c r="M115" i="23"/>
  <c r="T115" i="23" s="1"/>
  <c r="V115" i="23" s="1"/>
  <c r="X115" i="23" s="1"/>
  <c r="N114" i="23" a="1"/>
  <c r="N114" i="23" s="1"/>
  <c r="O114" i="23" s="1"/>
  <c r="U114" i="23" s="1"/>
  <c r="W114" i="23" s="1"/>
  <c r="Y114" i="23" s="1"/>
  <c r="M114" i="23"/>
  <c r="T114" i="23" s="1"/>
  <c r="V114" i="23" s="1"/>
  <c r="X114" i="23" s="1"/>
  <c r="N113" i="23" a="1"/>
  <c r="N113" i="23" s="1"/>
  <c r="O113" i="23" s="1"/>
  <c r="U113" i="23" s="1"/>
  <c r="W113" i="23" s="1"/>
  <c r="Y113" i="23" s="1"/>
  <c r="M113" i="23"/>
  <c r="T113" i="23" s="1"/>
  <c r="V113" i="23" s="1"/>
  <c r="X113" i="23" s="1"/>
  <c r="N112" i="23" a="1"/>
  <c r="N112" i="23" s="1"/>
  <c r="O112" i="23" s="1"/>
  <c r="U112" i="23" s="1"/>
  <c r="W112" i="23" s="1"/>
  <c r="Y112" i="23" s="1"/>
  <c r="M112" i="23"/>
  <c r="T112" i="23" s="1"/>
  <c r="V112" i="23" s="1"/>
  <c r="X112" i="23" s="1"/>
  <c r="N111" i="23" a="1"/>
  <c r="N111" i="23" s="1"/>
  <c r="O111" i="23" s="1"/>
  <c r="U111" i="23" s="1"/>
  <c r="W111" i="23" s="1"/>
  <c r="Y111" i="23" s="1"/>
  <c r="M111" i="23"/>
  <c r="T111" i="23" s="1"/>
  <c r="V111" i="23" s="1"/>
  <c r="X111" i="23" s="1"/>
  <c r="N110" i="23" a="1"/>
  <c r="N110" i="23" s="1"/>
  <c r="O110" i="23" s="1"/>
  <c r="U110" i="23" s="1"/>
  <c r="W110" i="23" s="1"/>
  <c r="Y110" i="23" s="1"/>
  <c r="M110" i="23"/>
  <c r="T110" i="23" s="1"/>
  <c r="V110" i="23" s="1"/>
  <c r="X110" i="23" s="1"/>
  <c r="N109" i="23" a="1"/>
  <c r="N109" i="23" s="1"/>
  <c r="O109" i="23" s="1"/>
  <c r="U109" i="23" s="1"/>
  <c r="W109" i="23" s="1"/>
  <c r="M109" i="23"/>
  <c r="T109" i="23" s="1"/>
  <c r="V109" i="23" s="1"/>
  <c r="N107" i="23" a="1"/>
  <c r="N107" i="23" s="1"/>
  <c r="O107" i="23" s="1"/>
  <c r="U107" i="23" s="1"/>
  <c r="W107" i="23" s="1"/>
  <c r="Y107" i="23" s="1"/>
  <c r="M107" i="23"/>
  <c r="N106" i="23" a="1"/>
  <c r="N106" i="23" s="1"/>
  <c r="O106" i="23" s="1"/>
  <c r="U106" i="23" s="1"/>
  <c r="W106" i="23" s="1"/>
  <c r="Y106" i="23" s="1"/>
  <c r="M106" i="23"/>
  <c r="T106" i="23" s="1"/>
  <c r="V106" i="23" s="1"/>
  <c r="X106" i="23" s="1"/>
  <c r="N105" i="23" a="1"/>
  <c r="N105" i="23" s="1"/>
  <c r="O105" i="23" s="1"/>
  <c r="U105" i="23" s="1"/>
  <c r="W105" i="23" s="1"/>
  <c r="Y105" i="23" s="1"/>
  <c r="M105" i="23"/>
  <c r="N104" i="23" a="1"/>
  <c r="N104" i="23" s="1"/>
  <c r="O104" i="23" s="1"/>
  <c r="U104" i="23" s="1"/>
  <c r="W104" i="23" s="1"/>
  <c r="Y104" i="23" s="1"/>
  <c r="M104" i="23"/>
  <c r="T104" i="23" s="1"/>
  <c r="V104" i="23" s="1"/>
  <c r="X104" i="23" s="1"/>
  <c r="N103" i="23" a="1"/>
  <c r="N103" i="23" s="1"/>
  <c r="O103" i="23" s="1"/>
  <c r="U103" i="23" s="1"/>
  <c r="W103" i="23" s="1"/>
  <c r="Y103" i="23" s="1"/>
  <c r="M103" i="23"/>
  <c r="T103" i="23" s="1"/>
  <c r="V103" i="23" s="1"/>
  <c r="X103" i="23" s="1"/>
  <c r="N102" i="23" a="1"/>
  <c r="N102" i="23" s="1"/>
  <c r="O102" i="23" s="1"/>
  <c r="U102" i="23" s="1"/>
  <c r="W102" i="23" s="1"/>
  <c r="Y102" i="23" s="1"/>
  <c r="M102" i="23"/>
  <c r="T102" i="23" s="1"/>
  <c r="V102" i="23" s="1"/>
  <c r="X102" i="23" s="1"/>
  <c r="N101" i="23" a="1"/>
  <c r="N101" i="23" s="1"/>
  <c r="O101" i="23" s="1"/>
  <c r="U101" i="23" s="1"/>
  <c r="W101" i="23" s="1"/>
  <c r="Y101" i="23" s="1"/>
  <c r="M101" i="23"/>
  <c r="T101" i="23" s="1"/>
  <c r="V101" i="23" s="1"/>
  <c r="X101" i="23" s="1"/>
  <c r="N100" i="23" a="1"/>
  <c r="N100" i="23" s="1"/>
  <c r="O100" i="23" s="1"/>
  <c r="U100" i="23" s="1"/>
  <c r="W100" i="23" s="1"/>
  <c r="Y100" i="23" s="1"/>
  <c r="M100" i="23"/>
  <c r="T100" i="23" s="1"/>
  <c r="V100" i="23" s="1"/>
  <c r="X100" i="23" s="1"/>
  <c r="N99" i="23" a="1"/>
  <c r="N99" i="23" s="1"/>
  <c r="O99" i="23" s="1"/>
  <c r="U99" i="23" s="1"/>
  <c r="W99" i="23" s="1"/>
  <c r="Y99" i="23" s="1"/>
  <c r="M99" i="23"/>
  <c r="T99" i="23" s="1"/>
  <c r="V99" i="23" s="1"/>
  <c r="X99" i="23" s="1"/>
  <c r="N98" i="23" a="1"/>
  <c r="N98" i="23" s="1"/>
  <c r="O98" i="23" s="1"/>
  <c r="U98" i="23" s="1"/>
  <c r="W98" i="23" s="1"/>
  <c r="Y98" i="23" s="1"/>
  <c r="M98" i="23"/>
  <c r="T98" i="23" s="1"/>
  <c r="V98" i="23" s="1"/>
  <c r="X98" i="23" s="1"/>
  <c r="N97" i="23" a="1"/>
  <c r="N97" i="23" s="1"/>
  <c r="O97" i="23" s="1"/>
  <c r="U97" i="23" s="1"/>
  <c r="W97" i="23" s="1"/>
  <c r="Y97" i="23" s="1"/>
  <c r="M97" i="23"/>
  <c r="N96" i="23" a="1"/>
  <c r="N96" i="23" s="1"/>
  <c r="O96" i="23" s="1"/>
  <c r="U96" i="23" s="1"/>
  <c r="W96" i="23" s="1"/>
  <c r="Y96" i="23" s="1"/>
  <c r="M96" i="23"/>
  <c r="T96" i="23" s="1"/>
  <c r="V96" i="23" s="1"/>
  <c r="X96" i="23" s="1"/>
  <c r="N95" i="23" a="1"/>
  <c r="N95" i="23" s="1"/>
  <c r="O95" i="23" s="1"/>
  <c r="U95" i="23" s="1"/>
  <c r="W95" i="23" s="1"/>
  <c r="Y95" i="23" s="1"/>
  <c r="M95" i="23"/>
  <c r="N94" i="23" a="1"/>
  <c r="N94" i="23" s="1"/>
  <c r="O94" i="23" s="1"/>
  <c r="U94" i="23" s="1"/>
  <c r="W94" i="23" s="1"/>
  <c r="M94" i="23"/>
  <c r="T94" i="23" s="1"/>
  <c r="V94" i="23" s="1"/>
  <c r="N92" i="23" a="1"/>
  <c r="N92" i="23" s="1"/>
  <c r="O92" i="23" s="1"/>
  <c r="U92" i="23" s="1"/>
  <c r="W92" i="23" s="1"/>
  <c r="Y92" i="23" s="1"/>
  <c r="M92" i="23"/>
  <c r="T92" i="23" s="1"/>
  <c r="V92" i="23" s="1"/>
  <c r="X92" i="23" s="1"/>
  <c r="N91" i="23" a="1"/>
  <c r="N91" i="23" s="1"/>
  <c r="O91" i="23" s="1"/>
  <c r="U91" i="23" s="1"/>
  <c r="W91" i="23" s="1"/>
  <c r="Y91" i="23" s="1"/>
  <c r="M91" i="23"/>
  <c r="T91" i="23" s="1"/>
  <c r="V91" i="23" s="1"/>
  <c r="X91" i="23" s="1"/>
  <c r="N90" i="23" a="1"/>
  <c r="N90" i="23" s="1"/>
  <c r="O90" i="23" s="1"/>
  <c r="U90" i="23" s="1"/>
  <c r="W90" i="23" s="1"/>
  <c r="Y90" i="23" s="1"/>
  <c r="M90" i="23"/>
  <c r="T90" i="23" s="1"/>
  <c r="V90" i="23" s="1"/>
  <c r="X90" i="23" s="1"/>
  <c r="N89" i="23" a="1"/>
  <c r="N89" i="23" s="1"/>
  <c r="O89" i="23" s="1"/>
  <c r="U89" i="23" s="1"/>
  <c r="W89" i="23" s="1"/>
  <c r="Y89" i="23" s="1"/>
  <c r="M89" i="23"/>
  <c r="T89" i="23" s="1"/>
  <c r="V89" i="23" s="1"/>
  <c r="X89" i="23" s="1"/>
  <c r="N88" i="23" a="1"/>
  <c r="N88" i="23" s="1"/>
  <c r="O88" i="23" s="1"/>
  <c r="U88" i="23" s="1"/>
  <c r="W88" i="23" s="1"/>
  <c r="Y88" i="23" s="1"/>
  <c r="M88" i="23"/>
  <c r="N87" i="23" a="1"/>
  <c r="N87" i="23" s="1"/>
  <c r="O87" i="23" s="1"/>
  <c r="U87" i="23" s="1"/>
  <c r="W87" i="23" s="1"/>
  <c r="Y87" i="23" s="1"/>
  <c r="M87" i="23"/>
  <c r="T87" i="23" s="1"/>
  <c r="V87" i="23" s="1"/>
  <c r="X87" i="23" s="1"/>
  <c r="N86" i="23" a="1"/>
  <c r="N86" i="23" s="1"/>
  <c r="O86" i="23" s="1"/>
  <c r="U86" i="23" s="1"/>
  <c r="W86" i="23" s="1"/>
  <c r="Y86" i="23" s="1"/>
  <c r="M86" i="23"/>
  <c r="T86" i="23" s="1"/>
  <c r="V86" i="23" s="1"/>
  <c r="X86" i="23" s="1"/>
  <c r="N85" i="23" a="1"/>
  <c r="N85" i="23" s="1"/>
  <c r="O85" i="23" s="1"/>
  <c r="U85" i="23" s="1"/>
  <c r="W85" i="23" s="1"/>
  <c r="Y85" i="23" s="1"/>
  <c r="M85" i="23"/>
  <c r="T85" i="23" s="1"/>
  <c r="V85" i="23" s="1"/>
  <c r="X85" i="23" s="1"/>
  <c r="N84" i="23" a="1"/>
  <c r="N84" i="23" s="1"/>
  <c r="O84" i="23" s="1"/>
  <c r="U84" i="23" s="1"/>
  <c r="W84" i="23" s="1"/>
  <c r="Y84" i="23" s="1"/>
  <c r="M84" i="23"/>
  <c r="T84" i="23" s="1"/>
  <c r="V84" i="23" s="1"/>
  <c r="X84" i="23" s="1"/>
  <c r="N83" i="23" a="1"/>
  <c r="N83" i="23" s="1"/>
  <c r="O83" i="23" s="1"/>
  <c r="U83" i="23" s="1"/>
  <c r="W83" i="23" s="1"/>
  <c r="Y83" i="23" s="1"/>
  <c r="M83" i="23"/>
  <c r="T83" i="23" s="1"/>
  <c r="V83" i="23" s="1"/>
  <c r="X83" i="23" s="1"/>
  <c r="N82" i="23" a="1"/>
  <c r="N82" i="23" s="1"/>
  <c r="O82" i="23" s="1"/>
  <c r="U82" i="23" s="1"/>
  <c r="W82" i="23" s="1"/>
  <c r="Y82" i="23" s="1"/>
  <c r="M82" i="23"/>
  <c r="T82" i="23" s="1"/>
  <c r="V82" i="23" s="1"/>
  <c r="X82" i="23" s="1"/>
  <c r="N81" i="23" a="1"/>
  <c r="N81" i="23" s="1"/>
  <c r="O81" i="23" s="1"/>
  <c r="U81" i="23" s="1"/>
  <c r="W81" i="23" s="1"/>
  <c r="Y81" i="23" s="1"/>
  <c r="M81" i="23"/>
  <c r="T81" i="23" s="1"/>
  <c r="V81" i="23" s="1"/>
  <c r="X81" i="23" s="1"/>
  <c r="N80" i="23" a="1"/>
  <c r="N80" i="23" s="1"/>
  <c r="O80" i="23" s="1"/>
  <c r="U80" i="23" s="1"/>
  <c r="W80" i="23" s="1"/>
  <c r="Y80" i="23" s="1"/>
  <c r="M80" i="23"/>
  <c r="T80" i="23" s="1"/>
  <c r="V80" i="23" s="1"/>
  <c r="X80" i="23" s="1"/>
  <c r="N79" i="23" a="1"/>
  <c r="N79" i="23" s="1"/>
  <c r="O79" i="23" s="1"/>
  <c r="U79" i="23" s="1"/>
  <c r="W79" i="23" s="1"/>
  <c r="M79" i="23"/>
  <c r="T79" i="23" s="1"/>
  <c r="V79" i="23" s="1"/>
  <c r="N77" i="23" a="1"/>
  <c r="N77" i="23" s="1"/>
  <c r="O77" i="23" s="1"/>
  <c r="U77" i="23" s="1"/>
  <c r="W77" i="23" s="1"/>
  <c r="Y77" i="23" s="1"/>
  <c r="M77" i="23"/>
  <c r="T77" i="23" s="1"/>
  <c r="V77" i="23" s="1"/>
  <c r="X77" i="23" s="1"/>
  <c r="N76" i="23" a="1"/>
  <c r="N76" i="23" s="1"/>
  <c r="O76" i="23" s="1"/>
  <c r="U76" i="23" s="1"/>
  <c r="W76" i="23" s="1"/>
  <c r="Y76" i="23" s="1"/>
  <c r="M76" i="23"/>
  <c r="T76" i="23" s="1"/>
  <c r="V76" i="23" s="1"/>
  <c r="X76" i="23" s="1"/>
  <c r="N75" i="23" a="1"/>
  <c r="N75" i="23" s="1"/>
  <c r="O75" i="23" s="1"/>
  <c r="U75" i="23" s="1"/>
  <c r="W75" i="23" s="1"/>
  <c r="Y75" i="23" s="1"/>
  <c r="M75" i="23"/>
  <c r="T75" i="23" s="1"/>
  <c r="V75" i="23" s="1"/>
  <c r="X75" i="23" s="1"/>
  <c r="N74" i="23" a="1"/>
  <c r="N74" i="23" s="1"/>
  <c r="O74" i="23" s="1"/>
  <c r="U74" i="23" s="1"/>
  <c r="W74" i="23" s="1"/>
  <c r="Y74" i="23" s="1"/>
  <c r="M74" i="23"/>
  <c r="T74" i="23" s="1"/>
  <c r="V74" i="23" s="1"/>
  <c r="X74" i="23" s="1"/>
  <c r="N73" i="23" a="1"/>
  <c r="N73" i="23" s="1"/>
  <c r="O73" i="23" s="1"/>
  <c r="U73" i="23" s="1"/>
  <c r="W73" i="23" s="1"/>
  <c r="Y73" i="23" s="1"/>
  <c r="M73" i="23"/>
  <c r="T73" i="23" s="1"/>
  <c r="V73" i="23" s="1"/>
  <c r="X73" i="23" s="1"/>
  <c r="N72" i="23" a="1"/>
  <c r="N72" i="23" s="1"/>
  <c r="O72" i="23" s="1"/>
  <c r="U72" i="23" s="1"/>
  <c r="W72" i="23" s="1"/>
  <c r="Y72" i="23" s="1"/>
  <c r="M72" i="23"/>
  <c r="T72" i="23" s="1"/>
  <c r="V72" i="23" s="1"/>
  <c r="X72" i="23" s="1"/>
  <c r="N71" i="23" a="1"/>
  <c r="N71" i="23" s="1"/>
  <c r="O71" i="23" s="1"/>
  <c r="U71" i="23" s="1"/>
  <c r="W71" i="23" s="1"/>
  <c r="Y71" i="23" s="1"/>
  <c r="M71" i="23"/>
  <c r="T71" i="23" s="1"/>
  <c r="V71" i="23" s="1"/>
  <c r="X71" i="23" s="1"/>
  <c r="N70" i="23" a="1"/>
  <c r="N70" i="23" s="1"/>
  <c r="O70" i="23" s="1"/>
  <c r="U70" i="23" s="1"/>
  <c r="W70" i="23" s="1"/>
  <c r="Y70" i="23" s="1"/>
  <c r="M70" i="23"/>
  <c r="T70" i="23" s="1"/>
  <c r="V70" i="23" s="1"/>
  <c r="X70" i="23" s="1"/>
  <c r="N69" i="23" a="1"/>
  <c r="N69" i="23" s="1"/>
  <c r="O69" i="23" s="1"/>
  <c r="U69" i="23" s="1"/>
  <c r="W69" i="23" s="1"/>
  <c r="Y69" i="23" s="1"/>
  <c r="M69" i="23"/>
  <c r="T69" i="23" s="1"/>
  <c r="V69" i="23" s="1"/>
  <c r="X69" i="23" s="1"/>
  <c r="N68" i="23" a="1"/>
  <c r="N68" i="23" s="1"/>
  <c r="O68" i="23" s="1"/>
  <c r="U68" i="23" s="1"/>
  <c r="W68" i="23" s="1"/>
  <c r="Y68" i="23" s="1"/>
  <c r="M68" i="23"/>
  <c r="T68" i="23" s="1"/>
  <c r="V68" i="23" s="1"/>
  <c r="X68" i="23" s="1"/>
  <c r="N67" i="23" a="1"/>
  <c r="N67" i="23" s="1"/>
  <c r="O67" i="23" s="1"/>
  <c r="U67" i="23" s="1"/>
  <c r="W67" i="23" s="1"/>
  <c r="Y67" i="23" s="1"/>
  <c r="M67" i="23"/>
  <c r="T67" i="23" s="1"/>
  <c r="V67" i="23" s="1"/>
  <c r="X67" i="23" s="1"/>
  <c r="N66" i="23" a="1"/>
  <c r="N66" i="23" s="1"/>
  <c r="O66" i="23" s="1"/>
  <c r="U66" i="23" s="1"/>
  <c r="W66" i="23" s="1"/>
  <c r="Y66" i="23" s="1"/>
  <c r="M66" i="23"/>
  <c r="T66" i="23" s="1"/>
  <c r="V66" i="23" s="1"/>
  <c r="X66" i="23" s="1"/>
  <c r="N65" i="23" a="1"/>
  <c r="N65" i="23" s="1"/>
  <c r="O65" i="23" s="1"/>
  <c r="U65" i="23" s="1"/>
  <c r="W65" i="23" s="1"/>
  <c r="Y65" i="23" s="1"/>
  <c r="M65" i="23"/>
  <c r="T65" i="23" s="1"/>
  <c r="V65" i="23" s="1"/>
  <c r="X65" i="23" s="1"/>
  <c r="N64" i="23" a="1"/>
  <c r="N64" i="23" s="1"/>
  <c r="O64" i="23" s="1"/>
  <c r="U64" i="23" s="1"/>
  <c r="W64" i="23" s="1"/>
  <c r="M64" i="23"/>
  <c r="T18" i="23"/>
  <c r="V18" i="23" s="1"/>
  <c r="X18" i="23" s="1"/>
  <c r="U18" i="23"/>
  <c r="W18" i="23" s="1"/>
  <c r="Y18" i="23" s="1"/>
  <c r="T33" i="23"/>
  <c r="V33" i="23" s="1"/>
  <c r="X33" i="23" s="1"/>
  <c r="U33" i="23"/>
  <c r="W33" i="23" s="1"/>
  <c r="Y33" i="23" s="1"/>
  <c r="T48" i="23"/>
  <c r="V48" i="23" s="1"/>
  <c r="X48" i="23" s="1"/>
  <c r="U48" i="23"/>
  <c r="W48" i="23" s="1"/>
  <c r="Y48" i="23" s="1"/>
  <c r="T63" i="23"/>
  <c r="V63" i="23" s="1"/>
  <c r="X63" i="23" s="1"/>
  <c r="U63" i="23"/>
  <c r="W63" i="23" s="1"/>
  <c r="Y63" i="23" s="1"/>
  <c r="T64" i="23"/>
  <c r="V64" i="23" s="1"/>
  <c r="T78" i="23"/>
  <c r="V78" i="23" s="1"/>
  <c r="X78" i="23" s="1"/>
  <c r="U78" i="23"/>
  <c r="W78" i="23" s="1"/>
  <c r="Y78" i="23" s="1"/>
  <c r="T88" i="23"/>
  <c r="V88" i="23" s="1"/>
  <c r="X88" i="23" s="1"/>
  <c r="T93" i="23"/>
  <c r="V93" i="23" s="1"/>
  <c r="X93" i="23" s="1"/>
  <c r="U93" i="23"/>
  <c r="W93" i="23" s="1"/>
  <c r="Y93" i="23" s="1"/>
  <c r="T95" i="23"/>
  <c r="V95" i="23" s="1"/>
  <c r="X95" i="23" s="1"/>
  <c r="T97" i="23"/>
  <c r="V97" i="23" s="1"/>
  <c r="X97" i="23" s="1"/>
  <c r="T105" i="23"/>
  <c r="V105" i="23" s="1"/>
  <c r="X105" i="23" s="1"/>
  <c r="T107" i="23"/>
  <c r="V107" i="23" s="1"/>
  <c r="X107" i="23" s="1"/>
  <c r="T108" i="23"/>
  <c r="V108" i="23" s="1"/>
  <c r="X108" i="23" s="1"/>
  <c r="U108" i="23"/>
  <c r="W108" i="23" s="1"/>
  <c r="Y108" i="23" s="1"/>
  <c r="T120" i="23"/>
  <c r="V120" i="23" s="1"/>
  <c r="X120" i="23" s="1"/>
  <c r="Y64" i="23" l="1"/>
  <c r="K3" i="26" s="1" a="1"/>
  <c r="K3" i="26" s="1"/>
  <c r="K3" i="24" a="1"/>
  <c r="K3" i="24" s="1"/>
  <c r="X94" i="23"/>
  <c r="P3" i="26" s="1" a="1"/>
  <c r="P3" i="26" s="1"/>
  <c r="P3" i="24" a="1"/>
  <c r="P3" i="24" s="1"/>
  <c r="X109" i="23"/>
  <c r="N3" i="24" a="1"/>
  <c r="N3" i="24" s="1"/>
  <c r="Q3" i="24" a="1"/>
  <c r="Q3" i="24" s="1"/>
  <c r="Y94" i="23"/>
  <c r="Q3" i="26" s="1" a="1"/>
  <c r="Q3" i="26" s="1"/>
  <c r="O3" i="24" a="1"/>
  <c r="O3" i="24" s="1"/>
  <c r="Y109" i="23"/>
  <c r="O3" i="26" s="1" a="1"/>
  <c r="O3" i="26" s="1"/>
  <c r="X64" i="23"/>
  <c r="J3" i="26" s="1" a="1"/>
  <c r="J3" i="26" s="1"/>
  <c r="J3" i="24" a="1"/>
  <c r="J3" i="24" s="1"/>
  <c r="L3" i="24" a="1"/>
  <c r="L3" i="24" s="1"/>
  <c r="X79" i="23"/>
  <c r="M3" i="24" a="1"/>
  <c r="M3" i="24" s="1"/>
  <c r="Y79" i="23"/>
  <c r="M3" i="26" s="1" a="1"/>
  <c r="M3" i="26" s="1"/>
  <c r="N3" i="26" a="1"/>
  <c r="N3" i="26" s="1"/>
  <c r="L3" i="26" a="1"/>
  <c r="L3" i="26" s="1"/>
  <c r="M49" i="23" l="1"/>
  <c r="T49" i="23" s="1"/>
  <c r="V49" i="23" s="1"/>
  <c r="N62" i="23" a="1"/>
  <c r="N62" i="23" s="1"/>
  <c r="O62" i="23" s="1"/>
  <c r="U62" i="23" s="1"/>
  <c r="W62" i="23" s="1"/>
  <c r="Y62" i="23" s="1"/>
  <c r="M62" i="23"/>
  <c r="T62" i="23" s="1"/>
  <c r="V62" i="23" s="1"/>
  <c r="X62" i="23" s="1"/>
  <c r="N61" i="23" a="1"/>
  <c r="N61" i="23" s="1"/>
  <c r="O61" i="23" s="1"/>
  <c r="U61" i="23" s="1"/>
  <c r="W61" i="23" s="1"/>
  <c r="Y61" i="23" s="1"/>
  <c r="M61" i="23"/>
  <c r="T61" i="23" s="1"/>
  <c r="V61" i="23" s="1"/>
  <c r="X61" i="23" s="1"/>
  <c r="N60" i="23" a="1"/>
  <c r="N60" i="23" s="1"/>
  <c r="O60" i="23" s="1"/>
  <c r="U60" i="23" s="1"/>
  <c r="W60" i="23" s="1"/>
  <c r="Y60" i="23" s="1"/>
  <c r="M60" i="23"/>
  <c r="T60" i="23" s="1"/>
  <c r="V60" i="23" s="1"/>
  <c r="X60" i="23" s="1"/>
  <c r="N59" i="23" a="1"/>
  <c r="N59" i="23" s="1"/>
  <c r="O59" i="23" s="1"/>
  <c r="U59" i="23" s="1"/>
  <c r="W59" i="23" s="1"/>
  <c r="Y59" i="23" s="1"/>
  <c r="M59" i="23"/>
  <c r="T59" i="23" s="1"/>
  <c r="V59" i="23" s="1"/>
  <c r="X59" i="23" s="1"/>
  <c r="N58" i="23" a="1"/>
  <c r="N58" i="23" s="1"/>
  <c r="O58" i="23" s="1"/>
  <c r="U58" i="23" s="1"/>
  <c r="W58" i="23" s="1"/>
  <c r="Y58" i="23" s="1"/>
  <c r="M58" i="23"/>
  <c r="T58" i="23" s="1"/>
  <c r="V58" i="23" s="1"/>
  <c r="X58" i="23" s="1"/>
  <c r="N57" i="23" a="1"/>
  <c r="N57" i="23" s="1"/>
  <c r="O57" i="23" s="1"/>
  <c r="U57" i="23" s="1"/>
  <c r="W57" i="23" s="1"/>
  <c r="Y57" i="23" s="1"/>
  <c r="M57" i="23"/>
  <c r="T57" i="23" s="1"/>
  <c r="V57" i="23" s="1"/>
  <c r="X57" i="23" s="1"/>
  <c r="N56" i="23" a="1"/>
  <c r="N56" i="23" s="1"/>
  <c r="O56" i="23" s="1"/>
  <c r="U56" i="23" s="1"/>
  <c r="W56" i="23" s="1"/>
  <c r="Y56" i="23" s="1"/>
  <c r="M56" i="23"/>
  <c r="T56" i="23" s="1"/>
  <c r="V56" i="23" s="1"/>
  <c r="X56" i="23" s="1"/>
  <c r="N55" i="23" a="1"/>
  <c r="N55" i="23" s="1"/>
  <c r="O55" i="23" s="1"/>
  <c r="U55" i="23" s="1"/>
  <c r="W55" i="23" s="1"/>
  <c r="Y55" i="23" s="1"/>
  <c r="M55" i="23"/>
  <c r="T55" i="23" s="1"/>
  <c r="V55" i="23" s="1"/>
  <c r="X55" i="23" s="1"/>
  <c r="N54" i="23" a="1"/>
  <c r="N54" i="23" s="1"/>
  <c r="O54" i="23" s="1"/>
  <c r="U54" i="23" s="1"/>
  <c r="W54" i="23" s="1"/>
  <c r="Y54" i="23" s="1"/>
  <c r="M54" i="23"/>
  <c r="T54" i="23" s="1"/>
  <c r="V54" i="23" s="1"/>
  <c r="X54" i="23" s="1"/>
  <c r="N53" i="23" a="1"/>
  <c r="N53" i="23" s="1"/>
  <c r="O53" i="23" s="1"/>
  <c r="U53" i="23" s="1"/>
  <c r="W53" i="23" s="1"/>
  <c r="Y53" i="23" s="1"/>
  <c r="M53" i="23"/>
  <c r="T53" i="23" s="1"/>
  <c r="V53" i="23" s="1"/>
  <c r="X53" i="23" s="1"/>
  <c r="N52" i="23" a="1"/>
  <c r="N52" i="23" s="1"/>
  <c r="O52" i="23" s="1"/>
  <c r="U52" i="23" s="1"/>
  <c r="W52" i="23" s="1"/>
  <c r="Y52" i="23" s="1"/>
  <c r="M52" i="23"/>
  <c r="T52" i="23" s="1"/>
  <c r="V52" i="23" s="1"/>
  <c r="X52" i="23" s="1"/>
  <c r="N51" i="23" a="1"/>
  <c r="N51" i="23" s="1"/>
  <c r="O51" i="23" s="1"/>
  <c r="U51" i="23" s="1"/>
  <c r="W51" i="23" s="1"/>
  <c r="Y51" i="23" s="1"/>
  <c r="M51" i="23"/>
  <c r="T51" i="23" s="1"/>
  <c r="V51" i="23" s="1"/>
  <c r="X51" i="23" s="1"/>
  <c r="N50" i="23" a="1"/>
  <c r="N50" i="23" s="1"/>
  <c r="O50" i="23" s="1"/>
  <c r="U50" i="23" s="1"/>
  <c r="W50" i="23" s="1"/>
  <c r="Y50" i="23" s="1"/>
  <c r="M50" i="23"/>
  <c r="T50" i="23" s="1"/>
  <c r="V50" i="23" s="1"/>
  <c r="X50" i="23" s="1"/>
  <c r="N49" i="23" a="1"/>
  <c r="N49" i="23" s="1"/>
  <c r="O49" i="23" s="1"/>
  <c r="U49" i="23" s="1"/>
  <c r="W49" i="23" s="1"/>
  <c r="N47" i="23" a="1"/>
  <c r="N47" i="23" s="1"/>
  <c r="O47" i="23" s="1"/>
  <c r="U47" i="23" s="1"/>
  <c r="W47" i="23" s="1"/>
  <c r="Y47" i="23" s="1"/>
  <c r="M47" i="23"/>
  <c r="T47" i="23" s="1"/>
  <c r="V47" i="23" s="1"/>
  <c r="X47" i="23" s="1"/>
  <c r="N46" i="23" a="1"/>
  <c r="N46" i="23" s="1"/>
  <c r="O46" i="23" s="1"/>
  <c r="U46" i="23" s="1"/>
  <c r="W46" i="23" s="1"/>
  <c r="Y46" i="23" s="1"/>
  <c r="M46" i="23"/>
  <c r="T46" i="23" s="1"/>
  <c r="V46" i="23" s="1"/>
  <c r="X46" i="23" s="1"/>
  <c r="N45" i="23" a="1"/>
  <c r="N45" i="23" s="1"/>
  <c r="O45" i="23" s="1"/>
  <c r="U45" i="23" s="1"/>
  <c r="W45" i="23" s="1"/>
  <c r="Y45" i="23" s="1"/>
  <c r="M45" i="23"/>
  <c r="T45" i="23" s="1"/>
  <c r="V45" i="23" s="1"/>
  <c r="X45" i="23" s="1"/>
  <c r="N44" i="23" a="1"/>
  <c r="N44" i="23" s="1"/>
  <c r="O44" i="23" s="1"/>
  <c r="U44" i="23" s="1"/>
  <c r="W44" i="23" s="1"/>
  <c r="Y44" i="23" s="1"/>
  <c r="M44" i="23"/>
  <c r="T44" i="23" s="1"/>
  <c r="V44" i="23" s="1"/>
  <c r="X44" i="23" s="1"/>
  <c r="N43" i="23" a="1"/>
  <c r="N43" i="23" s="1"/>
  <c r="O43" i="23" s="1"/>
  <c r="U43" i="23" s="1"/>
  <c r="W43" i="23" s="1"/>
  <c r="Y43" i="23" s="1"/>
  <c r="M43" i="23"/>
  <c r="T43" i="23" s="1"/>
  <c r="V43" i="23" s="1"/>
  <c r="X43" i="23" s="1"/>
  <c r="N42" i="23" a="1"/>
  <c r="N42" i="23" s="1"/>
  <c r="O42" i="23" s="1"/>
  <c r="U42" i="23" s="1"/>
  <c r="W42" i="23" s="1"/>
  <c r="Y42" i="23" s="1"/>
  <c r="M42" i="23"/>
  <c r="T42" i="23" s="1"/>
  <c r="V42" i="23" s="1"/>
  <c r="X42" i="23" s="1"/>
  <c r="N41" i="23" a="1"/>
  <c r="N41" i="23" s="1"/>
  <c r="O41" i="23" s="1"/>
  <c r="U41" i="23" s="1"/>
  <c r="W41" i="23" s="1"/>
  <c r="Y41" i="23" s="1"/>
  <c r="M41" i="23"/>
  <c r="T41" i="23" s="1"/>
  <c r="V41" i="23" s="1"/>
  <c r="X41" i="23" s="1"/>
  <c r="N40" i="23" a="1"/>
  <c r="N40" i="23" s="1"/>
  <c r="O40" i="23" s="1"/>
  <c r="U40" i="23" s="1"/>
  <c r="W40" i="23" s="1"/>
  <c r="Y40" i="23" s="1"/>
  <c r="M40" i="23"/>
  <c r="T40" i="23" s="1"/>
  <c r="V40" i="23" s="1"/>
  <c r="X40" i="23" s="1"/>
  <c r="N39" i="23" a="1"/>
  <c r="N39" i="23" s="1"/>
  <c r="O39" i="23" s="1"/>
  <c r="U39" i="23" s="1"/>
  <c r="W39" i="23" s="1"/>
  <c r="Y39" i="23" s="1"/>
  <c r="M39" i="23"/>
  <c r="T39" i="23" s="1"/>
  <c r="V39" i="23" s="1"/>
  <c r="X39" i="23" s="1"/>
  <c r="N38" i="23" a="1"/>
  <c r="N38" i="23" s="1"/>
  <c r="O38" i="23" s="1"/>
  <c r="U38" i="23" s="1"/>
  <c r="W38" i="23" s="1"/>
  <c r="Y38" i="23" s="1"/>
  <c r="M38" i="23"/>
  <c r="T38" i="23" s="1"/>
  <c r="V38" i="23" s="1"/>
  <c r="X38" i="23" s="1"/>
  <c r="N37" i="23" a="1"/>
  <c r="N37" i="23" s="1"/>
  <c r="O37" i="23" s="1"/>
  <c r="U37" i="23" s="1"/>
  <c r="W37" i="23" s="1"/>
  <c r="Y37" i="23" s="1"/>
  <c r="M37" i="23"/>
  <c r="T37" i="23" s="1"/>
  <c r="V37" i="23" s="1"/>
  <c r="X37" i="23" s="1"/>
  <c r="N36" i="23" a="1"/>
  <c r="N36" i="23" s="1"/>
  <c r="O36" i="23" s="1"/>
  <c r="U36" i="23" s="1"/>
  <c r="W36" i="23" s="1"/>
  <c r="Y36" i="23" s="1"/>
  <c r="M36" i="23"/>
  <c r="T36" i="23" s="1"/>
  <c r="V36" i="23" s="1"/>
  <c r="X36" i="23" s="1"/>
  <c r="N35" i="23" a="1"/>
  <c r="N35" i="23" s="1"/>
  <c r="O35" i="23" s="1"/>
  <c r="U35" i="23" s="1"/>
  <c r="W35" i="23" s="1"/>
  <c r="Y35" i="23" s="1"/>
  <c r="M35" i="23"/>
  <c r="T35" i="23" s="1"/>
  <c r="V35" i="23" s="1"/>
  <c r="X35" i="23" s="1"/>
  <c r="N34" i="23" a="1"/>
  <c r="N34" i="23" s="1"/>
  <c r="O34" i="23" s="1"/>
  <c r="U34" i="23" s="1"/>
  <c r="W34" i="23" s="1"/>
  <c r="M34" i="23"/>
  <c r="T34" i="23" s="1"/>
  <c r="V34" i="23" s="1"/>
  <c r="N32" i="23" a="1"/>
  <c r="N32" i="23" s="1"/>
  <c r="O32" i="23" s="1"/>
  <c r="U32" i="23" s="1"/>
  <c r="W32" i="23" s="1"/>
  <c r="Y32" i="23" s="1"/>
  <c r="M32" i="23"/>
  <c r="T32" i="23" s="1"/>
  <c r="V32" i="23" s="1"/>
  <c r="X32" i="23" s="1"/>
  <c r="N31" i="23" a="1"/>
  <c r="N31" i="23" s="1"/>
  <c r="O31" i="23" s="1"/>
  <c r="U31" i="23" s="1"/>
  <c r="W31" i="23" s="1"/>
  <c r="Y31" i="23" s="1"/>
  <c r="M31" i="23"/>
  <c r="T31" i="23" s="1"/>
  <c r="V31" i="23" s="1"/>
  <c r="X31" i="23" s="1"/>
  <c r="N30" i="23" a="1"/>
  <c r="N30" i="23" s="1"/>
  <c r="O30" i="23" s="1"/>
  <c r="U30" i="23" s="1"/>
  <c r="W30" i="23" s="1"/>
  <c r="Y30" i="23" s="1"/>
  <c r="M30" i="23"/>
  <c r="T30" i="23" s="1"/>
  <c r="V30" i="23" s="1"/>
  <c r="X30" i="23" s="1"/>
  <c r="N29" i="23" a="1"/>
  <c r="N29" i="23" s="1"/>
  <c r="O29" i="23" s="1"/>
  <c r="U29" i="23" s="1"/>
  <c r="W29" i="23" s="1"/>
  <c r="Y29" i="23" s="1"/>
  <c r="M29" i="23"/>
  <c r="T29" i="23" s="1"/>
  <c r="V29" i="23" s="1"/>
  <c r="X29" i="23" s="1"/>
  <c r="N28" i="23" a="1"/>
  <c r="N28" i="23" s="1"/>
  <c r="O28" i="23" s="1"/>
  <c r="U28" i="23" s="1"/>
  <c r="W28" i="23" s="1"/>
  <c r="Y28" i="23" s="1"/>
  <c r="M28" i="23"/>
  <c r="T28" i="23" s="1"/>
  <c r="V28" i="23" s="1"/>
  <c r="X28" i="23" s="1"/>
  <c r="N27" i="23" a="1"/>
  <c r="N27" i="23" s="1"/>
  <c r="O27" i="23" s="1"/>
  <c r="U27" i="23" s="1"/>
  <c r="W27" i="23" s="1"/>
  <c r="Y27" i="23" s="1"/>
  <c r="M27" i="23"/>
  <c r="T27" i="23" s="1"/>
  <c r="V27" i="23" s="1"/>
  <c r="X27" i="23" s="1"/>
  <c r="N26" i="23" a="1"/>
  <c r="N26" i="23" s="1"/>
  <c r="O26" i="23" s="1"/>
  <c r="U26" i="23" s="1"/>
  <c r="W26" i="23" s="1"/>
  <c r="Y26" i="23" s="1"/>
  <c r="M26" i="23"/>
  <c r="T26" i="23" s="1"/>
  <c r="V26" i="23" s="1"/>
  <c r="X26" i="23" s="1"/>
  <c r="N25" i="23" a="1"/>
  <c r="N25" i="23" s="1"/>
  <c r="O25" i="23" s="1"/>
  <c r="U25" i="23" s="1"/>
  <c r="W25" i="23" s="1"/>
  <c r="Y25" i="23" s="1"/>
  <c r="M25" i="23"/>
  <c r="T25" i="23" s="1"/>
  <c r="V25" i="23" s="1"/>
  <c r="X25" i="23" s="1"/>
  <c r="N24" i="23" a="1"/>
  <c r="N24" i="23" s="1"/>
  <c r="O24" i="23" s="1"/>
  <c r="U24" i="23" s="1"/>
  <c r="W24" i="23" s="1"/>
  <c r="Y24" i="23" s="1"/>
  <c r="M24" i="23"/>
  <c r="T24" i="23" s="1"/>
  <c r="V24" i="23" s="1"/>
  <c r="X24" i="23" s="1"/>
  <c r="N23" i="23" a="1"/>
  <c r="N23" i="23" s="1"/>
  <c r="O23" i="23" s="1"/>
  <c r="U23" i="23" s="1"/>
  <c r="W23" i="23" s="1"/>
  <c r="Y23" i="23" s="1"/>
  <c r="M23" i="23"/>
  <c r="T23" i="23" s="1"/>
  <c r="V23" i="23" s="1"/>
  <c r="X23" i="23" s="1"/>
  <c r="N22" i="23" a="1"/>
  <c r="N22" i="23" s="1"/>
  <c r="O22" i="23" s="1"/>
  <c r="U22" i="23" s="1"/>
  <c r="W22" i="23" s="1"/>
  <c r="Y22" i="23" s="1"/>
  <c r="M22" i="23"/>
  <c r="T22" i="23" s="1"/>
  <c r="V22" i="23" s="1"/>
  <c r="X22" i="23" s="1"/>
  <c r="N21" i="23" a="1"/>
  <c r="N21" i="23" s="1"/>
  <c r="O21" i="23" s="1"/>
  <c r="U21" i="23" s="1"/>
  <c r="W21" i="23" s="1"/>
  <c r="Y21" i="23" s="1"/>
  <c r="M21" i="23"/>
  <c r="T21" i="23" s="1"/>
  <c r="V21" i="23" s="1"/>
  <c r="X21" i="23" s="1"/>
  <c r="N20" i="23" a="1"/>
  <c r="N20" i="23" s="1"/>
  <c r="O20" i="23" s="1"/>
  <c r="U20" i="23" s="1"/>
  <c r="W20" i="23" s="1"/>
  <c r="Y20" i="23" s="1"/>
  <c r="M20" i="23"/>
  <c r="T20" i="23" s="1"/>
  <c r="V20" i="23" s="1"/>
  <c r="X20" i="23" s="1"/>
  <c r="N19" i="23" a="1"/>
  <c r="N19" i="23" s="1"/>
  <c r="O19" i="23" s="1"/>
  <c r="U19" i="23" s="1"/>
  <c r="W19" i="23" s="1"/>
  <c r="M19" i="23"/>
  <c r="T19" i="23" s="1"/>
  <c r="V19" i="23" s="1"/>
  <c r="G3" i="24" l="1" a="1"/>
  <c r="G3" i="24" s="1"/>
  <c r="Y34" i="23"/>
  <c r="G3" i="26" s="1" a="1"/>
  <c r="G3" i="26" s="1"/>
  <c r="I3" i="24" a="1"/>
  <c r="I3" i="24" s="1"/>
  <c r="Y49" i="23"/>
  <c r="X19" i="23"/>
  <c r="D3" i="26" s="1" a="1"/>
  <c r="D3" i="26" s="1"/>
  <c r="D3" i="24" a="1"/>
  <c r="D3" i="24" s="1"/>
  <c r="F3" i="24" a="1"/>
  <c r="F3" i="24" s="1"/>
  <c r="X34" i="23"/>
  <c r="F3" i="26" s="1" a="1"/>
  <c r="F3" i="26" s="1"/>
  <c r="Y19" i="23"/>
  <c r="E3" i="26" s="1" a="1"/>
  <c r="E3" i="26" s="1"/>
  <c r="E3" i="24" a="1"/>
  <c r="E3" i="24" s="1"/>
  <c r="X49" i="23"/>
  <c r="H3" i="24" a="1"/>
  <c r="H3" i="24" s="1"/>
  <c r="H3" i="26" a="1"/>
  <c r="H3" i="26" s="1"/>
  <c r="I3" i="26" a="1"/>
  <c r="I3" i="26" s="1"/>
  <c r="N17" i="23" l="1" a="1"/>
  <c r="N17" i="23" s="1"/>
  <c r="O17" i="23" s="1"/>
  <c r="U17" i="23" s="1"/>
  <c r="W17" i="23" s="1"/>
  <c r="Y17" i="23" s="1"/>
  <c r="M17" i="23" l="1"/>
  <c r="T17" i="23" s="1"/>
  <c r="V17" i="23" s="1"/>
  <c r="X17" i="23" s="1"/>
  <c r="M5" i="23" l="1"/>
  <c r="T5" i="23" s="1"/>
  <c r="V5" i="23" s="1"/>
  <c r="X5" i="23" s="1"/>
  <c r="M9" i="23"/>
  <c r="T9" i="23" s="1"/>
  <c r="V9" i="23" s="1"/>
  <c r="X9" i="23" s="1"/>
  <c r="M12" i="23"/>
  <c r="T12" i="23" s="1"/>
  <c r="V12" i="23" s="1"/>
  <c r="X12" i="23" s="1"/>
  <c r="M16" i="23"/>
  <c r="T16" i="23" s="1"/>
  <c r="V16" i="23" s="1"/>
  <c r="X16" i="23" s="1"/>
  <c r="N5" i="23" a="1"/>
  <c r="N5" i="23" s="1"/>
  <c r="O5" i="23" s="1"/>
  <c r="U5" i="23" s="1"/>
  <c r="W5" i="23" s="1"/>
  <c r="Y5" i="23" s="1"/>
  <c r="N9" i="23" a="1"/>
  <c r="N9" i="23" s="1"/>
  <c r="O9" i="23" s="1"/>
  <c r="U9" i="23" s="1"/>
  <c r="W9" i="23" s="1"/>
  <c r="Y9" i="23" s="1"/>
  <c r="N12" i="23" a="1"/>
  <c r="N12" i="23" s="1"/>
  <c r="O12" i="23" s="1"/>
  <c r="U12" i="23" s="1"/>
  <c r="W12" i="23" s="1"/>
  <c r="Y12" i="23" s="1"/>
  <c r="N16" i="23" a="1"/>
  <c r="N16" i="23" s="1"/>
  <c r="O16" i="23" s="1"/>
  <c r="U16" i="23" s="1"/>
  <c r="W16" i="23" s="1"/>
  <c r="Y16" i="23" s="1"/>
  <c r="M6" i="23"/>
  <c r="T6" i="23" s="1"/>
  <c r="V6" i="23" s="1"/>
  <c r="X6" i="23" s="1"/>
  <c r="M10" i="23"/>
  <c r="T10" i="23" s="1"/>
  <c r="V10" i="23" s="1"/>
  <c r="X10" i="23" s="1"/>
  <c r="M13" i="23"/>
  <c r="T13" i="23" s="1"/>
  <c r="V13" i="23" s="1"/>
  <c r="X13" i="23" s="1"/>
  <c r="N6" i="23" a="1"/>
  <c r="N6" i="23" s="1"/>
  <c r="O6" i="23" s="1"/>
  <c r="U6" i="23" s="1"/>
  <c r="W6" i="23" s="1"/>
  <c r="Y6" i="23" s="1"/>
  <c r="N10" i="23" a="1"/>
  <c r="N10" i="23" s="1"/>
  <c r="O10" i="23" s="1"/>
  <c r="U10" i="23" s="1"/>
  <c r="W10" i="23" s="1"/>
  <c r="Y10" i="23" s="1"/>
  <c r="N13" i="23" a="1"/>
  <c r="N13" i="23" s="1"/>
  <c r="O13" i="23" s="1"/>
  <c r="U13" i="23" s="1"/>
  <c r="W13" i="23" s="1"/>
  <c r="Y13" i="23" s="1"/>
  <c r="M7" i="23"/>
  <c r="T7" i="23" s="1"/>
  <c r="V7" i="23" s="1"/>
  <c r="X7" i="23" s="1"/>
  <c r="M14" i="23"/>
  <c r="T14" i="23" s="1"/>
  <c r="V14" i="23" s="1"/>
  <c r="X14" i="23" s="1"/>
  <c r="N7" i="23" a="1"/>
  <c r="N7" i="23" s="1"/>
  <c r="O7" i="23" s="1"/>
  <c r="U7" i="23" s="1"/>
  <c r="W7" i="23" s="1"/>
  <c r="Y7" i="23" s="1"/>
  <c r="M11" i="23"/>
  <c r="T11" i="23" s="1"/>
  <c r="V11" i="23" s="1"/>
  <c r="X11" i="23" s="1"/>
  <c r="N14" i="23" a="1"/>
  <c r="N14" i="23" s="1"/>
  <c r="O14" i="23" s="1"/>
  <c r="U14" i="23" s="1"/>
  <c r="W14" i="23" s="1"/>
  <c r="Y14" i="23" s="1"/>
  <c r="M8" i="23"/>
  <c r="T8" i="23" s="1"/>
  <c r="V8" i="23" s="1"/>
  <c r="X8" i="23" s="1"/>
  <c r="N11" i="23" a="1"/>
  <c r="N11" i="23" s="1"/>
  <c r="O11" i="23" s="1"/>
  <c r="U11" i="23" s="1"/>
  <c r="W11" i="23" s="1"/>
  <c r="Y11" i="23" s="1"/>
  <c r="M15" i="23"/>
  <c r="T15" i="23" s="1"/>
  <c r="V15" i="23" s="1"/>
  <c r="X15" i="23" s="1"/>
  <c r="N8" i="23" a="1"/>
  <c r="N8" i="23" s="1"/>
  <c r="O8" i="23" s="1"/>
  <c r="U8" i="23" s="1"/>
  <c r="W8" i="23" s="1"/>
  <c r="Y8" i="23" s="1"/>
  <c r="N15" i="23" a="1"/>
  <c r="N15" i="23" s="1"/>
  <c r="O15" i="23" s="1"/>
  <c r="U15" i="23" s="1"/>
  <c r="W15" i="23" s="1"/>
  <c r="Y15" i="23" s="1"/>
  <c r="N4" i="23" l="1" a="1"/>
  <c r="N4" i="23" s="1"/>
  <c r="M4" i="23"/>
  <c r="T4" i="23" s="1"/>
  <c r="V4" i="23" s="1"/>
  <c r="X4" i="23" l="1"/>
  <c r="B3" i="26" s="1" a="1"/>
  <c r="B3" i="26" s="1"/>
  <c r="B3" i="24" a="1"/>
  <c r="B3" i="24" s="1"/>
  <c r="O4" i="23"/>
  <c r="U4" i="23" s="1"/>
  <c r="W4" i="23" s="1"/>
  <c r="C3" i="24" l="1" a="1"/>
  <c r="C3" i="24" s="1"/>
  <c r="Y4" i="23"/>
  <c r="C3" i="26" s="1" a="1"/>
  <c r="C3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<sst xmlns="http://schemas.openxmlformats.org/spreadsheetml/2006/main" count="1846" uniqueCount="106">
  <si>
    <t>UP005</t>
  </si>
  <si>
    <t>UP006</t>
  </si>
  <si>
    <t>UP008</t>
  </si>
  <si>
    <t>UP012</t>
  </si>
  <si>
    <t>UP014</t>
  </si>
  <si>
    <t>UP015</t>
  </si>
  <si>
    <t>UP016</t>
  </si>
  <si>
    <t>UP017</t>
  </si>
  <si>
    <t>UP018</t>
  </si>
  <si>
    <t>UP022</t>
  </si>
  <si>
    <t>UP024</t>
  </si>
  <si>
    <t>UP023</t>
  </si>
  <si>
    <t>UP025</t>
  </si>
  <si>
    <t>UP028</t>
  </si>
  <si>
    <t>UP029</t>
  </si>
  <si>
    <t>UP030</t>
  </si>
  <si>
    <t>UP034</t>
  </si>
  <si>
    <t>UP040</t>
  </si>
  <si>
    <t>UP041</t>
  </si>
  <si>
    <t>UP042</t>
  </si>
  <si>
    <t>UP050</t>
  </si>
  <si>
    <t>UP049</t>
  </si>
  <si>
    <t>UP046</t>
  </si>
  <si>
    <t>Time / min</t>
  </si>
  <si>
    <t>InCl3</t>
  </si>
  <si>
    <t>Average</t>
  </si>
  <si>
    <t>Standard dev</t>
  </si>
  <si>
    <t>25% PPh3</t>
  </si>
  <si>
    <t>50% PPh3</t>
  </si>
  <si>
    <t>75% PPh3</t>
  </si>
  <si>
    <t>100% PPh3</t>
  </si>
  <si>
    <t>100% 4-MeO</t>
  </si>
  <si>
    <t>100% 2-MeO</t>
  </si>
  <si>
    <t>100% 4-F</t>
  </si>
  <si>
    <t>Standard error</t>
  </si>
  <si>
    <t>mean / nm</t>
  </si>
  <si>
    <t>std err / nm</t>
  </si>
  <si>
    <t>MR38</t>
  </si>
  <si>
    <t>MR37</t>
  </si>
  <si>
    <t>PDM666</t>
  </si>
  <si>
    <t>MR47</t>
  </si>
  <si>
    <t>PDM665</t>
  </si>
  <si>
    <t>AJC235</t>
  </si>
  <si>
    <t>MR56</t>
  </si>
  <si>
    <t>MR39</t>
  </si>
  <si>
    <t>MR58</t>
  </si>
  <si>
    <t>MR40</t>
  </si>
  <si>
    <t>folder1</t>
  </si>
  <si>
    <t>folder2</t>
  </si>
  <si>
    <t>file</t>
  </si>
  <si>
    <t>wavelength</t>
  </si>
  <si>
    <t>abs_column</t>
  </si>
  <si>
    <t>absorbance</t>
  </si>
  <si>
    <t>UV_fit</t>
  </si>
  <si>
    <t>MIN 1</t>
  </si>
  <si>
    <t>MIN 2</t>
  </si>
  <si>
    <t>MIN 3</t>
  </si>
  <si>
    <t>MIN 4</t>
  </si>
  <si>
    <t>MIN 5</t>
  </si>
  <si>
    <t>MIN 6</t>
  </si>
  <si>
    <t>MIN 7</t>
  </si>
  <si>
    <t>MIN 8</t>
  </si>
  <si>
    <t>MIN 9</t>
  </si>
  <si>
    <t>MIN 10</t>
  </si>
  <si>
    <t>MIN 20</t>
  </si>
  <si>
    <t>MIN 30</t>
  </si>
  <si>
    <t>MIN 60</t>
  </si>
  <si>
    <t>MIN 120</t>
  </si>
  <si>
    <t>MIN 15</t>
  </si>
  <si>
    <t>2-meo</t>
  </si>
  <si>
    <t>100_2-meo</t>
  </si>
  <si>
    <t>4-meo</t>
  </si>
  <si>
    <t>100_4-meo</t>
  </si>
  <si>
    <t>pph3</t>
  </si>
  <si>
    <t>50_pph3</t>
  </si>
  <si>
    <t>25_pph3</t>
  </si>
  <si>
    <t>75_pph3</t>
  </si>
  <si>
    <t>100_pph3</t>
  </si>
  <si>
    <t>4-f</t>
  </si>
  <si>
    <t>100_4-f</t>
  </si>
  <si>
    <t>Absorbance at 413</t>
  </si>
  <si>
    <t>Asumptions:</t>
  </si>
  <si>
    <t>Aliquot V / L</t>
  </si>
  <si>
    <t>Molar volume / m3</t>
  </si>
  <si>
    <t>InP abs coeff / m-1</t>
  </si>
  <si>
    <t>Pathlength / m</t>
  </si>
  <si>
    <t>Cuvette V / m3</t>
  </si>
  <si>
    <t>No of moles in cuvette</t>
  </si>
  <si>
    <t>Av</t>
  </si>
  <si>
    <t>Std Err</t>
  </si>
  <si>
    <t>Reaction volume</t>
  </si>
  <si>
    <t>Starting mol In</t>
  </si>
  <si>
    <t>Yield</t>
  </si>
  <si>
    <t>[InP unit in rxn] / mM</t>
  </si>
  <si>
    <t>mean / mM</t>
  </si>
  <si>
    <t>std err / mM</t>
  </si>
  <si>
    <t>UP032</t>
  </si>
  <si>
    <t>InCl$_3$</t>
  </si>
  <si>
    <t>25% InCl$_3$(PPh$_3$)$_2$ ($\mathbf{1}$)</t>
  </si>
  <si>
    <t>50% InCl$_3$(PPh$_3$)$_2$ ($\mathbf{1}$)</t>
  </si>
  <si>
    <t>75% InCl$_3$(PPh$_3$)$_2$ ($\mathbf{1}$)</t>
  </si>
  <si>
    <t>(PPh$_3$)$_2$InCl$_3$ ($\mathbf{1}$)</t>
  </si>
  <si>
    <t>[P(4-MeOC$_6$H$_5$)$_3$]$_2$InCl$_3$ ($\mathbf{2}$)</t>
  </si>
  <si>
    <t>[P(4-FC$_6$H$_5$)$_3$]$_2$InCl$_3$ ($\mathbf{3}$)</t>
  </si>
  <si>
    <t>[P(2-MeOC$_6$H$_5$)$_3$]InCl$_3$ ($\mathbf{4}$)</t>
  </si>
  <si>
    <t>UP047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</si>
</sst>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/>
    </xf>
    <xf numFmtId="1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5E91"/>
      <color rgb="FF8C2415"/>
      <color rgb="FFC20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9378-DE55-4B88-A8B0-3CE930EB6EC4}">
  <dimension ref="A1:BC426"/>
  <sheetViews>
    <sheetView topLeftCell="A388" zoomScale="125" zoomScaleNormal="140" workbookViewId="0">
      <selection activeCell="A426" sqref="A413:XFD426"/>
    </sheetView>
  </sheetViews>
  <sheetFormatPr baseColWidth="10" defaultColWidth="8.83203125" defaultRowHeight="15" x14ac:dyDescent="0.2"/>
  <cols>
    <col min="1" max="1" width="6.83203125" bestFit="1" customWidth="1"/>
    <col min="3" max="3" width="8.83203125" style="3"/>
    <col min="4" max="4" width="12.1640625" bestFit="1" customWidth="1"/>
    <col min="5" max="5" width="8.83203125" style="5"/>
    <col min="6" max="6" width="16" customWidth="1"/>
    <col min="7" max="7" width="15.83203125" customWidth="1"/>
    <col min="8" max="8" width="12.33203125" customWidth="1"/>
    <col min="9" max="9" width="11.83203125" customWidth="1"/>
    <col min="10" max="10" width="11.33203125" customWidth="1"/>
    <col min="11" max="12" width="11.83203125" customWidth="1"/>
    <col min="13" max="13" width="14.83203125" customWidth="1"/>
    <col min="14" max="14" width="18.6640625" customWidth="1"/>
    <col min="17" max="17" width="10.83203125" customWidth="1"/>
    <col min="18" max="18" width="10.5" customWidth="1"/>
    <col min="19" max="19" width="9.5" customWidth="1"/>
    <col min="20" max="20" width="16" customWidth="1"/>
    <col min="21" max="21" width="18.1640625" customWidth="1"/>
    <col min="27" max="28" width="16.83203125" customWidth="1"/>
    <col min="29" max="29" width="15.6640625" customWidth="1"/>
    <col min="31" max="31" width="12.83203125" customWidth="1"/>
    <col min="32" max="32" width="14.1640625" customWidth="1"/>
    <col min="33" max="33" width="14.6640625" customWidth="1"/>
    <col min="34" max="34" width="20.1640625" customWidth="1"/>
    <col min="36" max="36" width="16.83203125" customWidth="1"/>
    <col min="38" max="38" width="11.6640625" customWidth="1"/>
    <col min="39" max="39" width="12.5" customWidth="1"/>
    <col min="40" max="40" width="12.33203125" customWidth="1"/>
    <col min="41" max="41" width="18.83203125" customWidth="1"/>
    <col min="43" max="43" width="18.1640625" customWidth="1"/>
    <col min="44" max="44" width="11" customWidth="1"/>
    <col min="45" max="45" width="11.5" customWidth="1"/>
    <col min="46" max="46" width="12.83203125" customWidth="1"/>
    <col min="47" max="47" width="12.33203125" customWidth="1"/>
    <col min="48" max="48" width="20.5" customWidth="1"/>
  </cols>
  <sheetData>
    <row r="1" spans="1:55" ht="17" x14ac:dyDescent="0.2">
      <c r="A1" s="18" t="s">
        <v>47</v>
      </c>
      <c r="B1" s="18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H1" s="11"/>
      <c r="N1" s="12"/>
      <c r="U1" s="12"/>
      <c r="AC1" s="12"/>
      <c r="AJ1" s="12"/>
      <c r="AQ1" s="12"/>
      <c r="AX1" s="12"/>
    </row>
    <row r="2" spans="1:55" x14ac:dyDescent="0.2">
      <c r="A2" t="s">
        <v>53</v>
      </c>
      <c r="B2" t="s">
        <v>24</v>
      </c>
      <c r="C2" t="s">
        <v>1</v>
      </c>
      <c r="D2">
        <v>413.05099489999998</v>
      </c>
      <c r="E2" t="s">
        <v>54</v>
      </c>
      <c r="F2">
        <v>1.535270084E-2</v>
      </c>
      <c r="I2" s="1"/>
      <c r="J2" s="3"/>
      <c r="L2" s="5"/>
      <c r="P2" s="1"/>
      <c r="Q2" s="3"/>
      <c r="S2" s="5"/>
      <c r="W2" s="1"/>
      <c r="X2" s="3"/>
      <c r="Z2" s="5"/>
      <c r="AD2" s="1"/>
      <c r="AE2" s="3"/>
      <c r="AG2" s="5"/>
      <c r="AK2" s="1"/>
      <c r="AL2" s="3"/>
      <c r="AN2" s="5"/>
      <c r="AR2" s="1"/>
      <c r="AS2" s="3"/>
      <c r="AU2" s="5"/>
      <c r="AY2" s="1"/>
      <c r="AZ2" s="3"/>
      <c r="BB2" s="5"/>
    </row>
    <row r="3" spans="1:55" x14ac:dyDescent="0.2">
      <c r="A3" t="s">
        <v>53</v>
      </c>
      <c r="B3" t="s">
        <v>24</v>
      </c>
      <c r="C3" t="s">
        <v>1</v>
      </c>
      <c r="D3">
        <v>413.05099489999998</v>
      </c>
      <c r="E3" t="s">
        <v>55</v>
      </c>
      <c r="F3">
        <v>6.7057393490000006E-2</v>
      </c>
      <c r="H3" s="1"/>
      <c r="I3" s="1"/>
      <c r="J3" s="1"/>
      <c r="K3" s="1"/>
      <c r="L3" s="6"/>
      <c r="M3" s="1"/>
      <c r="O3" s="1"/>
      <c r="P3" s="1"/>
      <c r="Q3" s="1"/>
      <c r="R3" s="1"/>
      <c r="S3" s="6"/>
      <c r="T3" s="1"/>
      <c r="V3" s="1"/>
      <c r="W3" s="1"/>
      <c r="X3" s="1"/>
      <c r="Y3" s="1"/>
      <c r="Z3" s="6"/>
      <c r="AA3" s="1"/>
      <c r="AB3" s="1"/>
      <c r="AC3" s="1"/>
      <c r="AD3" s="1"/>
      <c r="AE3" s="1"/>
      <c r="AF3" s="1"/>
      <c r="AG3" s="6"/>
      <c r="AH3" s="1"/>
      <c r="AJ3" s="1"/>
      <c r="AK3" s="1"/>
      <c r="AL3" s="1"/>
      <c r="AM3" s="1"/>
      <c r="AN3" s="6"/>
      <c r="AO3" s="1"/>
      <c r="AQ3" s="1"/>
      <c r="AR3" s="1"/>
      <c r="AS3" s="1"/>
      <c r="AT3" s="1"/>
      <c r="AU3" s="6"/>
      <c r="AV3" s="1"/>
      <c r="AX3" s="1"/>
      <c r="AY3" s="1"/>
      <c r="AZ3" s="1"/>
      <c r="BA3" s="1"/>
      <c r="BB3" s="6"/>
      <c r="BC3" s="1"/>
    </row>
    <row r="4" spans="1:55" x14ac:dyDescent="0.2">
      <c r="A4" t="s">
        <v>53</v>
      </c>
      <c r="B4" t="s">
        <v>24</v>
      </c>
      <c r="C4" t="s">
        <v>1</v>
      </c>
      <c r="D4">
        <v>413.05099489999998</v>
      </c>
      <c r="E4" t="s">
        <v>56</v>
      </c>
      <c r="F4">
        <v>8.9547790589999995E-2</v>
      </c>
      <c r="H4" s="1"/>
      <c r="I4" s="1"/>
      <c r="J4" s="4"/>
      <c r="K4" s="1"/>
      <c r="L4" s="6"/>
      <c r="M4" s="1"/>
      <c r="O4" s="1"/>
      <c r="P4" s="1"/>
      <c r="Q4" s="4"/>
      <c r="R4" s="1"/>
      <c r="S4" s="6"/>
      <c r="T4" s="1"/>
      <c r="V4" s="1"/>
      <c r="W4" s="1"/>
      <c r="X4" s="4"/>
      <c r="Y4" s="1"/>
      <c r="Z4" s="6"/>
      <c r="AA4" s="1"/>
      <c r="AB4" s="1"/>
      <c r="AC4" s="1"/>
      <c r="AD4" s="1"/>
      <c r="AE4" s="4"/>
      <c r="AF4" s="1"/>
      <c r="AG4" s="6"/>
      <c r="AH4" s="1"/>
      <c r="AJ4" s="1"/>
      <c r="AK4" s="1"/>
      <c r="AL4" s="4"/>
      <c r="AM4" s="1"/>
      <c r="AN4" s="6"/>
      <c r="AO4" s="1"/>
      <c r="AQ4" s="1"/>
      <c r="AR4" s="1"/>
      <c r="AS4" s="4"/>
      <c r="AT4" s="1"/>
      <c r="AU4" s="6"/>
      <c r="AV4" s="1"/>
      <c r="AX4" s="1"/>
      <c r="AY4" s="1"/>
      <c r="AZ4" s="4"/>
      <c r="BA4" s="1"/>
      <c r="BB4" s="6"/>
      <c r="BC4" s="1"/>
    </row>
    <row r="5" spans="1:55" x14ac:dyDescent="0.2">
      <c r="A5" t="s">
        <v>53</v>
      </c>
      <c r="B5" t="s">
        <v>24</v>
      </c>
      <c r="C5" t="s">
        <v>1</v>
      </c>
      <c r="D5">
        <v>413.05099489999998</v>
      </c>
      <c r="E5" t="s">
        <v>57</v>
      </c>
      <c r="F5">
        <v>0.12841822210000001</v>
      </c>
    </row>
    <row r="6" spans="1:55" x14ac:dyDescent="0.2">
      <c r="A6" t="s">
        <v>53</v>
      </c>
      <c r="B6" t="s">
        <v>24</v>
      </c>
      <c r="C6" t="s">
        <v>1</v>
      </c>
      <c r="D6">
        <v>413.05099489999998</v>
      </c>
      <c r="E6" t="s">
        <v>58</v>
      </c>
      <c r="F6">
        <v>0.15468059479999999</v>
      </c>
      <c r="J6" s="7"/>
      <c r="K6" s="2"/>
      <c r="L6" s="5"/>
      <c r="R6" s="2"/>
      <c r="X6" s="3"/>
      <c r="Y6" s="2"/>
      <c r="Z6" s="5"/>
      <c r="AF6" s="2"/>
      <c r="AJ6" s="13"/>
      <c r="AM6" s="2"/>
      <c r="AQ6" s="13"/>
      <c r="AT6" s="2"/>
      <c r="BA6" s="2"/>
    </row>
    <row r="7" spans="1:55" x14ac:dyDescent="0.2">
      <c r="A7" t="s">
        <v>53</v>
      </c>
      <c r="B7" t="s">
        <v>24</v>
      </c>
      <c r="C7" t="s">
        <v>1</v>
      </c>
      <c r="D7">
        <v>413.05099489999998</v>
      </c>
      <c r="E7" t="s">
        <v>59</v>
      </c>
      <c r="F7">
        <v>0.17628958820000001</v>
      </c>
      <c r="J7" s="7"/>
      <c r="K7" s="2"/>
      <c r="R7" s="2"/>
      <c r="Y7" s="2"/>
      <c r="AF7" s="2"/>
      <c r="AM7" s="2"/>
      <c r="AT7" s="2"/>
    </row>
    <row r="8" spans="1:55" x14ac:dyDescent="0.2">
      <c r="A8" t="s">
        <v>53</v>
      </c>
      <c r="B8" t="s">
        <v>24</v>
      </c>
      <c r="C8" t="s">
        <v>1</v>
      </c>
      <c r="D8">
        <v>413.05099489999998</v>
      </c>
      <c r="E8" t="s">
        <v>60</v>
      </c>
      <c r="F8">
        <v>0.19681470100000001</v>
      </c>
      <c r="J8" s="7"/>
      <c r="K8" s="2"/>
      <c r="R8" s="2"/>
      <c r="Y8" s="2"/>
      <c r="AF8" s="2"/>
      <c r="AM8" s="2"/>
      <c r="AT8" s="2"/>
    </row>
    <row r="9" spans="1:55" x14ac:dyDescent="0.2">
      <c r="A9" t="s">
        <v>53</v>
      </c>
      <c r="B9" t="s">
        <v>24</v>
      </c>
      <c r="C9" t="s">
        <v>1</v>
      </c>
      <c r="D9">
        <v>413.05099489999998</v>
      </c>
      <c r="E9" t="s">
        <v>61</v>
      </c>
      <c r="F9">
        <v>0.223647818</v>
      </c>
      <c r="J9" s="7"/>
      <c r="K9" s="2"/>
      <c r="R9" s="2"/>
      <c r="Y9" s="2"/>
      <c r="AF9" s="2"/>
      <c r="AM9" s="2"/>
      <c r="AT9" s="2"/>
    </row>
    <row r="10" spans="1:55" x14ac:dyDescent="0.2">
      <c r="A10" t="s">
        <v>53</v>
      </c>
      <c r="B10" t="s">
        <v>24</v>
      </c>
      <c r="C10" t="s">
        <v>1</v>
      </c>
      <c r="D10">
        <v>413.05099489999998</v>
      </c>
      <c r="E10" t="s">
        <v>62</v>
      </c>
      <c r="F10">
        <v>0.25987175109999999</v>
      </c>
      <c r="J10" s="7"/>
      <c r="K10" s="2"/>
      <c r="R10" s="2"/>
      <c r="Y10" s="2"/>
      <c r="AF10" s="2"/>
      <c r="AM10" s="2"/>
      <c r="AT10" s="2"/>
      <c r="BA10" s="2"/>
    </row>
    <row r="11" spans="1:55" x14ac:dyDescent="0.2">
      <c r="A11" t="s">
        <v>53</v>
      </c>
      <c r="B11" t="s">
        <v>24</v>
      </c>
      <c r="C11" t="s">
        <v>1</v>
      </c>
      <c r="D11">
        <v>413.05099489999998</v>
      </c>
      <c r="E11" t="s">
        <v>63</v>
      </c>
      <c r="F11">
        <v>0.29974067209999999</v>
      </c>
      <c r="J11" s="7"/>
      <c r="K11" s="2"/>
      <c r="R11" s="2"/>
      <c r="Y11" s="2"/>
      <c r="AF11" s="2"/>
      <c r="AM11" s="2"/>
      <c r="AT11" s="2"/>
    </row>
    <row r="12" spans="1:55" x14ac:dyDescent="0.2">
      <c r="A12" t="s">
        <v>53</v>
      </c>
      <c r="B12" t="s">
        <v>24</v>
      </c>
      <c r="C12" t="s">
        <v>1</v>
      </c>
      <c r="D12">
        <v>413.05099489999998</v>
      </c>
      <c r="E12" t="s">
        <v>64</v>
      </c>
      <c r="F12">
        <v>0.44280421730000002</v>
      </c>
      <c r="J12" s="7"/>
      <c r="K12" s="2"/>
      <c r="R12" s="2"/>
      <c r="Y12" s="2"/>
      <c r="AF12" s="2"/>
      <c r="AM12" s="2"/>
      <c r="AT12" s="2"/>
    </row>
    <row r="13" spans="1:55" x14ac:dyDescent="0.2">
      <c r="A13" t="s">
        <v>53</v>
      </c>
      <c r="B13" t="s">
        <v>24</v>
      </c>
      <c r="C13" t="s">
        <v>1</v>
      </c>
      <c r="D13">
        <v>413.05099489999998</v>
      </c>
      <c r="E13" t="s">
        <v>65</v>
      </c>
      <c r="J13" s="7"/>
      <c r="K13" s="2"/>
      <c r="R13" s="2"/>
      <c r="Y13" s="2"/>
      <c r="AF13" s="2"/>
      <c r="AM13" s="2"/>
      <c r="AT13" s="2"/>
    </row>
    <row r="14" spans="1:55" x14ac:dyDescent="0.2">
      <c r="A14" t="s">
        <v>53</v>
      </c>
      <c r="B14" t="s">
        <v>24</v>
      </c>
      <c r="C14" t="s">
        <v>1</v>
      </c>
      <c r="D14">
        <v>413.05099489999998</v>
      </c>
      <c r="E14" t="s">
        <v>66</v>
      </c>
      <c r="F14">
        <v>0.66890823840000002</v>
      </c>
      <c r="J14" s="7"/>
      <c r="K14" s="2"/>
      <c r="R14" s="2"/>
      <c r="Y14" s="2"/>
      <c r="AE14" s="3"/>
      <c r="AF14" s="2"/>
      <c r="AM14" s="2"/>
      <c r="AT14" s="2"/>
    </row>
    <row r="15" spans="1:55" x14ac:dyDescent="0.2">
      <c r="A15" t="s">
        <v>53</v>
      </c>
      <c r="B15" t="s">
        <v>24</v>
      </c>
      <c r="C15" t="s">
        <v>1</v>
      </c>
      <c r="D15">
        <v>413.05099489999998</v>
      </c>
      <c r="E15" t="s">
        <v>67</v>
      </c>
      <c r="F15">
        <v>0.7651793361</v>
      </c>
      <c r="J15" s="7"/>
      <c r="K15" s="2"/>
      <c r="R15" s="2"/>
      <c r="Y15" s="2"/>
      <c r="AF15" s="2"/>
      <c r="AM15" s="2"/>
      <c r="AT15" s="2"/>
      <c r="BA15" s="2"/>
    </row>
    <row r="16" spans="1:55" x14ac:dyDescent="0.2">
      <c r="A16" t="s">
        <v>53</v>
      </c>
      <c r="B16" t="s">
        <v>24</v>
      </c>
      <c r="C16" t="s">
        <v>41</v>
      </c>
      <c r="D16">
        <v>413.05700000000002</v>
      </c>
      <c r="E16" t="s">
        <v>54</v>
      </c>
      <c r="F16">
        <v>1.8196049999999998E-2</v>
      </c>
      <c r="J16" s="7"/>
      <c r="K16" s="2"/>
      <c r="R16" s="2"/>
      <c r="Y16" s="2"/>
      <c r="AF16" s="2"/>
      <c r="AM16" s="2"/>
      <c r="AT16" s="2"/>
    </row>
    <row r="17" spans="1:53" x14ac:dyDescent="0.2">
      <c r="A17" t="s">
        <v>53</v>
      </c>
      <c r="B17" t="s">
        <v>24</v>
      </c>
      <c r="C17" t="s">
        <v>41</v>
      </c>
      <c r="D17">
        <v>413.05700000000002</v>
      </c>
      <c r="E17" t="s">
        <v>55</v>
      </c>
      <c r="F17">
        <v>7.4531E-2</v>
      </c>
      <c r="J17" s="7"/>
      <c r="K17" s="2"/>
      <c r="R17" s="2"/>
      <c r="Y17" s="2"/>
      <c r="AF17" s="2"/>
      <c r="AM17" s="2"/>
      <c r="AT17" s="2"/>
    </row>
    <row r="18" spans="1:53" x14ac:dyDescent="0.2">
      <c r="A18" t="s">
        <v>53</v>
      </c>
      <c r="B18" t="s">
        <v>24</v>
      </c>
      <c r="C18" t="s">
        <v>41</v>
      </c>
      <c r="D18">
        <v>413.05700000000002</v>
      </c>
      <c r="E18" t="s">
        <v>56</v>
      </c>
      <c r="F18">
        <v>0.12489</v>
      </c>
      <c r="J18" s="7"/>
      <c r="K18" s="2"/>
      <c r="R18" s="2"/>
      <c r="Y18" s="2"/>
      <c r="AF18" s="2"/>
      <c r="AM18" s="2"/>
      <c r="AT18" s="2"/>
      <c r="BA18" s="2"/>
    </row>
    <row r="19" spans="1:53" x14ac:dyDescent="0.2">
      <c r="A19" t="s">
        <v>53</v>
      </c>
      <c r="B19" t="s">
        <v>24</v>
      </c>
      <c r="C19" t="s">
        <v>41</v>
      </c>
      <c r="D19">
        <v>413.05700000000002</v>
      </c>
      <c r="E19" t="s">
        <v>57</v>
      </c>
      <c r="F19">
        <v>0.12353</v>
      </c>
      <c r="J19" s="7"/>
      <c r="K19" s="2"/>
      <c r="R19" s="2"/>
      <c r="Y19" s="2"/>
      <c r="AF19" s="2"/>
      <c r="AM19" s="2"/>
      <c r="AT19" s="2"/>
      <c r="BA19" s="2"/>
    </row>
    <row r="20" spans="1:53" x14ac:dyDescent="0.2">
      <c r="A20" t="s">
        <v>53</v>
      </c>
      <c r="B20" t="s">
        <v>24</v>
      </c>
      <c r="C20" t="s">
        <v>41</v>
      </c>
      <c r="D20">
        <v>413.05700000000002</v>
      </c>
      <c r="E20" t="s">
        <v>58</v>
      </c>
      <c r="F20">
        <v>0.14315</v>
      </c>
      <c r="Y20" s="2"/>
    </row>
    <row r="21" spans="1:53" x14ac:dyDescent="0.2">
      <c r="A21" t="s">
        <v>53</v>
      </c>
      <c r="B21" t="s">
        <v>24</v>
      </c>
      <c r="C21" t="s">
        <v>41</v>
      </c>
      <c r="D21">
        <v>413.05700000000002</v>
      </c>
      <c r="E21" t="s">
        <v>63</v>
      </c>
      <c r="F21">
        <v>0.27118999999999999</v>
      </c>
      <c r="H21" s="7"/>
      <c r="I21" s="7"/>
      <c r="J21" s="8"/>
      <c r="K21" s="9"/>
      <c r="L21" s="10"/>
      <c r="M21" s="7"/>
      <c r="X21" s="3"/>
      <c r="Y21" s="2"/>
      <c r="Z21" s="5"/>
      <c r="AE21" s="3"/>
      <c r="AF21" s="2"/>
      <c r="AG21" s="5"/>
      <c r="AJ21" s="13"/>
      <c r="AM21" s="2"/>
      <c r="AQ21" s="13"/>
      <c r="AT21" s="2"/>
      <c r="BA21" s="2"/>
    </row>
    <row r="22" spans="1:53" x14ac:dyDescent="0.2">
      <c r="A22" t="s">
        <v>53</v>
      </c>
      <c r="B22" t="s">
        <v>24</v>
      </c>
      <c r="C22" t="s">
        <v>41</v>
      </c>
      <c r="D22">
        <v>413.05700000000002</v>
      </c>
      <c r="E22" t="s">
        <v>64</v>
      </c>
      <c r="F22">
        <v>0.44954</v>
      </c>
      <c r="H22" s="7"/>
      <c r="I22" s="7"/>
      <c r="K22" s="9"/>
      <c r="L22" s="7"/>
      <c r="M22" s="7"/>
      <c r="Q22" s="7"/>
      <c r="R22" s="2"/>
      <c r="Y22" s="2"/>
      <c r="AF22" s="2"/>
      <c r="AM22" s="2"/>
      <c r="AT22" s="2"/>
    </row>
    <row r="23" spans="1:53" x14ac:dyDescent="0.2">
      <c r="A23" t="s">
        <v>53</v>
      </c>
      <c r="B23" t="s">
        <v>24</v>
      </c>
      <c r="C23" t="s">
        <v>41</v>
      </c>
      <c r="D23">
        <v>413.05700000000002</v>
      </c>
      <c r="E23" t="s">
        <v>65</v>
      </c>
      <c r="F23">
        <v>0.63182000000000005</v>
      </c>
      <c r="H23" s="7"/>
      <c r="I23" s="7"/>
      <c r="K23" s="9"/>
      <c r="L23" s="7"/>
      <c r="M23" s="7"/>
      <c r="Q23" s="7"/>
      <c r="R23" s="2"/>
      <c r="Y23" s="2"/>
      <c r="AF23" s="2"/>
      <c r="AM23" s="2"/>
      <c r="AT23" s="2"/>
    </row>
    <row r="24" spans="1:53" x14ac:dyDescent="0.2">
      <c r="A24" t="s">
        <v>53</v>
      </c>
      <c r="B24" t="s">
        <v>24</v>
      </c>
      <c r="C24" t="s">
        <v>41</v>
      </c>
      <c r="D24">
        <v>413.05700000000002</v>
      </c>
      <c r="E24" t="s">
        <v>66</v>
      </c>
      <c r="F24">
        <v>0.49914999999999998</v>
      </c>
      <c r="H24" s="7"/>
      <c r="I24" s="7"/>
      <c r="K24" s="9"/>
      <c r="L24" s="7"/>
      <c r="M24" s="7"/>
      <c r="Q24" s="7"/>
      <c r="R24" s="2"/>
      <c r="Y24" s="2"/>
      <c r="AF24" s="2"/>
      <c r="AM24" s="2"/>
      <c r="AT24" s="2"/>
    </row>
    <row r="25" spans="1:53" x14ac:dyDescent="0.2">
      <c r="A25" t="s">
        <v>53</v>
      </c>
      <c r="B25" t="s">
        <v>24</v>
      </c>
      <c r="C25" t="s">
        <v>41</v>
      </c>
      <c r="D25">
        <v>413.05700000000002</v>
      </c>
      <c r="E25" t="s">
        <v>67</v>
      </c>
      <c r="F25">
        <v>0.54057999999999995</v>
      </c>
      <c r="H25" s="7"/>
      <c r="I25" s="7"/>
      <c r="K25" s="9"/>
      <c r="L25" s="7"/>
      <c r="M25" s="7"/>
      <c r="Q25" s="7"/>
      <c r="R25" s="2"/>
      <c r="Y25" s="2"/>
      <c r="AF25" s="2"/>
      <c r="AM25" s="2"/>
      <c r="AT25" s="2"/>
    </row>
    <row r="26" spans="1:53" x14ac:dyDescent="0.2">
      <c r="A26" t="s">
        <v>53</v>
      </c>
      <c r="B26" t="s">
        <v>24</v>
      </c>
      <c r="C26" t="s">
        <v>3</v>
      </c>
      <c r="D26">
        <v>413.04562379999999</v>
      </c>
      <c r="E26" t="s">
        <v>54</v>
      </c>
      <c r="F26">
        <v>2.888024598E-2</v>
      </c>
      <c r="H26" s="7"/>
      <c r="I26" s="7"/>
      <c r="K26" s="9"/>
      <c r="L26" s="7"/>
      <c r="M26" s="7"/>
      <c r="Q26" s="7"/>
      <c r="R26" s="2"/>
      <c r="Y26" s="2"/>
      <c r="AF26" s="2"/>
      <c r="AM26" s="2"/>
      <c r="AT26" s="2"/>
    </row>
    <row r="27" spans="1:53" x14ac:dyDescent="0.2">
      <c r="A27" t="s">
        <v>53</v>
      </c>
      <c r="B27" t="s">
        <v>24</v>
      </c>
      <c r="C27" t="s">
        <v>3</v>
      </c>
      <c r="D27">
        <v>413.04562379999999</v>
      </c>
      <c r="E27" t="s">
        <v>55</v>
      </c>
      <c r="F27">
        <v>9.0195044880000005E-2</v>
      </c>
      <c r="H27" s="7"/>
      <c r="I27" s="7"/>
      <c r="K27" s="9"/>
      <c r="L27" s="7"/>
      <c r="M27" s="7"/>
      <c r="Q27" s="7"/>
      <c r="R27" s="2"/>
      <c r="Y27" s="2"/>
      <c r="AF27" s="2"/>
      <c r="AM27" s="2"/>
      <c r="AT27" s="2"/>
    </row>
    <row r="28" spans="1:53" x14ac:dyDescent="0.2">
      <c r="A28" t="s">
        <v>53</v>
      </c>
      <c r="B28" t="s">
        <v>24</v>
      </c>
      <c r="C28" t="s">
        <v>3</v>
      </c>
      <c r="D28">
        <v>413.04562379999999</v>
      </c>
      <c r="E28" t="s">
        <v>56</v>
      </c>
      <c r="F28">
        <v>0.15720644589999999</v>
      </c>
      <c r="H28" s="7"/>
      <c r="I28" s="7"/>
      <c r="K28" s="9"/>
      <c r="L28" s="7"/>
      <c r="M28" s="7"/>
      <c r="Q28" s="7"/>
      <c r="R28" s="2"/>
      <c r="Y28" s="2"/>
      <c r="AF28" s="2"/>
      <c r="AM28" s="2"/>
      <c r="AT28" s="2"/>
    </row>
    <row r="29" spans="1:53" x14ac:dyDescent="0.2">
      <c r="A29" t="s">
        <v>53</v>
      </c>
      <c r="B29" t="s">
        <v>24</v>
      </c>
      <c r="C29" t="s">
        <v>3</v>
      </c>
      <c r="D29">
        <v>413.04562379999999</v>
      </c>
      <c r="E29" t="s">
        <v>57</v>
      </c>
      <c r="F29">
        <v>0.2204297036</v>
      </c>
      <c r="H29" s="7"/>
      <c r="I29" s="7"/>
      <c r="K29" s="9"/>
      <c r="L29" s="7"/>
      <c r="M29" s="7"/>
      <c r="Q29" s="7"/>
      <c r="R29" s="2"/>
      <c r="Y29" s="2"/>
      <c r="AF29" s="2"/>
      <c r="AM29" s="2"/>
      <c r="AT29" s="2"/>
    </row>
    <row r="30" spans="1:53" x14ac:dyDescent="0.2">
      <c r="A30" t="s">
        <v>53</v>
      </c>
      <c r="B30" t="s">
        <v>24</v>
      </c>
      <c r="C30" t="s">
        <v>3</v>
      </c>
      <c r="D30">
        <v>413.04562379999999</v>
      </c>
      <c r="E30" t="s">
        <v>58</v>
      </c>
      <c r="F30">
        <v>0.2690868676</v>
      </c>
      <c r="H30" s="7"/>
      <c r="I30" s="7"/>
      <c r="K30" s="9"/>
      <c r="L30" s="7"/>
      <c r="M30" s="7"/>
      <c r="Q30" s="7"/>
      <c r="R30" s="2"/>
      <c r="Y30" s="2"/>
      <c r="AF30" s="2"/>
      <c r="AM30" s="2"/>
      <c r="AT30" s="2"/>
      <c r="BA30" s="2"/>
    </row>
    <row r="31" spans="1:53" x14ac:dyDescent="0.2">
      <c r="A31" t="s">
        <v>53</v>
      </c>
      <c r="B31" t="s">
        <v>24</v>
      </c>
      <c r="C31" t="s">
        <v>3</v>
      </c>
      <c r="D31">
        <v>413.04562379999999</v>
      </c>
      <c r="E31" t="s">
        <v>59</v>
      </c>
      <c r="F31">
        <v>0.29793772099999999</v>
      </c>
      <c r="H31" s="7"/>
      <c r="I31" s="7"/>
      <c r="K31" s="9"/>
      <c r="L31" s="7"/>
      <c r="M31" s="7"/>
      <c r="Q31" s="7"/>
      <c r="R31" s="2"/>
      <c r="Y31" s="2"/>
      <c r="AF31" s="2"/>
      <c r="AM31" s="2"/>
      <c r="AT31" s="2"/>
      <c r="BA31" s="2"/>
    </row>
    <row r="32" spans="1:53" x14ac:dyDescent="0.2">
      <c r="A32" t="s">
        <v>53</v>
      </c>
      <c r="B32" t="s">
        <v>24</v>
      </c>
      <c r="C32" t="s">
        <v>3</v>
      </c>
      <c r="D32">
        <v>413.04562379999999</v>
      </c>
      <c r="E32" t="s">
        <v>60</v>
      </c>
      <c r="F32">
        <v>0.32288190719999998</v>
      </c>
      <c r="H32" s="7"/>
      <c r="I32" s="7"/>
      <c r="K32" s="9"/>
      <c r="L32" s="7"/>
      <c r="M32" s="7"/>
      <c r="Q32" s="7"/>
      <c r="R32" s="2"/>
      <c r="Y32" s="2"/>
      <c r="AF32" s="2"/>
      <c r="AM32" s="2"/>
      <c r="AT32" s="2"/>
      <c r="BA32" s="2"/>
    </row>
    <row r="33" spans="1:53" x14ac:dyDescent="0.2">
      <c r="A33" t="s">
        <v>53</v>
      </c>
      <c r="B33" t="s">
        <v>24</v>
      </c>
      <c r="C33" t="s">
        <v>3</v>
      </c>
      <c r="D33">
        <v>413.04562379999999</v>
      </c>
      <c r="E33" t="s">
        <v>61</v>
      </c>
      <c r="F33">
        <v>0.35158878560000001</v>
      </c>
      <c r="H33" s="7"/>
      <c r="I33" s="7"/>
      <c r="K33" s="9"/>
      <c r="L33" s="7"/>
      <c r="M33" s="7"/>
      <c r="Q33" s="7"/>
      <c r="R33" s="2"/>
      <c r="Y33" s="2"/>
      <c r="AF33" s="2"/>
      <c r="AM33" s="2"/>
      <c r="AT33" s="2"/>
      <c r="BA33" s="2"/>
    </row>
    <row r="34" spans="1:53" x14ac:dyDescent="0.2">
      <c r="A34" t="s">
        <v>53</v>
      </c>
      <c r="B34" t="s">
        <v>24</v>
      </c>
      <c r="C34" t="s">
        <v>3</v>
      </c>
      <c r="D34">
        <v>413.04562379999999</v>
      </c>
      <c r="E34" t="s">
        <v>62</v>
      </c>
      <c r="F34">
        <v>0.36801129580000003</v>
      </c>
      <c r="H34" s="7"/>
      <c r="I34" s="7"/>
      <c r="K34" s="9"/>
      <c r="L34" s="7"/>
      <c r="M34" s="7"/>
      <c r="Q34" s="7"/>
      <c r="R34" s="2"/>
      <c r="Y34" s="2"/>
      <c r="AF34" s="2"/>
      <c r="AM34" s="2"/>
      <c r="AT34" s="2"/>
      <c r="BA34" s="2"/>
    </row>
    <row r="35" spans="1:53" x14ac:dyDescent="0.2">
      <c r="A35" t="s">
        <v>53</v>
      </c>
      <c r="B35" t="s">
        <v>24</v>
      </c>
      <c r="C35" t="s">
        <v>3</v>
      </c>
      <c r="D35">
        <v>413.04562379999999</v>
      </c>
      <c r="E35" t="s">
        <v>63</v>
      </c>
      <c r="F35">
        <v>0.41002357010000001</v>
      </c>
      <c r="Q35" s="7"/>
      <c r="R35" s="2"/>
      <c r="Y35" s="2"/>
    </row>
    <row r="36" spans="1:53" x14ac:dyDescent="0.2">
      <c r="A36" t="s">
        <v>53</v>
      </c>
      <c r="B36" t="s">
        <v>24</v>
      </c>
      <c r="C36" t="s">
        <v>3</v>
      </c>
      <c r="D36">
        <v>413.04562379999999</v>
      </c>
      <c r="E36" t="s">
        <v>64</v>
      </c>
      <c r="F36">
        <v>0.59849053620000003</v>
      </c>
      <c r="H36" s="7"/>
      <c r="I36" s="7"/>
      <c r="K36" s="9"/>
      <c r="L36" s="7"/>
      <c r="M36" s="7"/>
      <c r="X36" s="3"/>
      <c r="Y36" s="2"/>
      <c r="Z36" s="5"/>
      <c r="AE36" s="3"/>
      <c r="AF36" s="2"/>
      <c r="AG36" s="5"/>
      <c r="AJ36" s="14"/>
      <c r="AM36" s="2"/>
      <c r="AN36" s="5"/>
    </row>
    <row r="37" spans="1:53" x14ac:dyDescent="0.2">
      <c r="A37" t="s">
        <v>53</v>
      </c>
      <c r="B37" t="s">
        <v>24</v>
      </c>
      <c r="C37" t="s">
        <v>3</v>
      </c>
      <c r="D37">
        <v>413.04562379999999</v>
      </c>
      <c r="E37" t="s">
        <v>65</v>
      </c>
      <c r="F37">
        <v>0.66966354849999998</v>
      </c>
      <c r="H37" s="7"/>
      <c r="I37" s="7"/>
      <c r="K37" s="9"/>
      <c r="L37" s="7"/>
      <c r="M37" s="7"/>
      <c r="Q37" s="3"/>
      <c r="R37" s="2"/>
      <c r="S37" s="5"/>
      <c r="Y37" s="2"/>
      <c r="AF37" s="2"/>
      <c r="AM37" s="2"/>
      <c r="AN37" s="5"/>
    </row>
    <row r="38" spans="1:53" x14ac:dyDescent="0.2">
      <c r="A38" t="s">
        <v>53</v>
      </c>
      <c r="B38" t="s">
        <v>24</v>
      </c>
      <c r="C38" t="s">
        <v>3</v>
      </c>
      <c r="D38">
        <v>413.04562379999999</v>
      </c>
      <c r="E38" t="s">
        <v>66</v>
      </c>
      <c r="F38">
        <v>0.80221527810000004</v>
      </c>
      <c r="H38" s="7"/>
      <c r="I38" s="7"/>
      <c r="K38" s="9"/>
      <c r="L38" s="7"/>
      <c r="M38" s="7"/>
      <c r="R38" s="2"/>
      <c r="Y38" s="2"/>
      <c r="AF38" s="2"/>
      <c r="AM38" s="2"/>
      <c r="AN38" s="5"/>
    </row>
    <row r="39" spans="1:53" x14ac:dyDescent="0.2">
      <c r="A39" t="s">
        <v>53</v>
      </c>
      <c r="B39" t="s">
        <v>24</v>
      </c>
      <c r="C39" t="s">
        <v>3</v>
      </c>
      <c r="D39">
        <v>413.04562379999999</v>
      </c>
      <c r="E39" t="s">
        <v>67</v>
      </c>
      <c r="F39">
        <v>0.93587988619999996</v>
      </c>
      <c r="H39" s="7"/>
      <c r="I39" s="7"/>
      <c r="K39" s="9"/>
      <c r="L39" s="7"/>
      <c r="M39" s="7"/>
      <c r="R39" s="2"/>
      <c r="Y39" s="2"/>
      <c r="AF39" s="2"/>
      <c r="AM39" s="2"/>
      <c r="AN39" s="5"/>
    </row>
    <row r="40" spans="1:53" x14ac:dyDescent="0.2">
      <c r="A40" t="s">
        <v>53</v>
      </c>
      <c r="B40" t="s">
        <v>24</v>
      </c>
      <c r="C40" t="s">
        <v>2</v>
      </c>
      <c r="D40">
        <v>413.05099489999998</v>
      </c>
      <c r="E40" t="s">
        <v>54</v>
      </c>
      <c r="F40">
        <v>2.2571654989999999E-2</v>
      </c>
      <c r="H40" s="7"/>
      <c r="I40" s="7"/>
      <c r="K40" s="9"/>
      <c r="L40" s="7"/>
      <c r="M40" s="7"/>
      <c r="R40" s="2"/>
      <c r="Y40" s="2"/>
      <c r="AF40" s="2"/>
      <c r="AM40" s="2"/>
      <c r="AN40" s="5"/>
    </row>
    <row r="41" spans="1:53" x14ac:dyDescent="0.2">
      <c r="A41" t="s">
        <v>53</v>
      </c>
      <c r="B41" t="s">
        <v>24</v>
      </c>
      <c r="C41" t="s">
        <v>2</v>
      </c>
      <c r="D41">
        <v>413.05099489999998</v>
      </c>
      <c r="E41" t="s">
        <v>55</v>
      </c>
      <c r="F41">
        <v>8.5106156769999997E-2</v>
      </c>
      <c r="H41" s="7"/>
      <c r="I41" s="7"/>
      <c r="K41" s="9"/>
      <c r="L41" s="7"/>
      <c r="M41" s="7"/>
      <c r="R41" s="2"/>
      <c r="Y41" s="2"/>
      <c r="AF41" s="2"/>
      <c r="AM41" s="2"/>
      <c r="AN41" s="5"/>
    </row>
    <row r="42" spans="1:53" x14ac:dyDescent="0.2">
      <c r="A42" t="s">
        <v>53</v>
      </c>
      <c r="B42" t="s">
        <v>24</v>
      </c>
      <c r="C42" t="s">
        <v>2</v>
      </c>
      <c r="D42">
        <v>413.05099489999998</v>
      </c>
      <c r="E42" t="s">
        <v>56</v>
      </c>
      <c r="F42">
        <v>0.1298564374</v>
      </c>
      <c r="H42" s="7"/>
      <c r="I42" s="7"/>
      <c r="K42" s="9"/>
      <c r="L42" s="7"/>
      <c r="M42" s="7"/>
      <c r="R42" s="2"/>
      <c r="Y42" s="2"/>
      <c r="AF42" s="2"/>
      <c r="AM42" s="2"/>
      <c r="AN42" s="5"/>
    </row>
    <row r="43" spans="1:53" x14ac:dyDescent="0.2">
      <c r="A43" t="s">
        <v>53</v>
      </c>
      <c r="B43" t="s">
        <v>24</v>
      </c>
      <c r="C43" t="s">
        <v>2</v>
      </c>
      <c r="D43">
        <v>413.05099489999998</v>
      </c>
      <c r="E43" t="s">
        <v>57</v>
      </c>
      <c r="F43">
        <v>0.1802215278</v>
      </c>
      <c r="H43" s="7"/>
      <c r="I43" s="7"/>
      <c r="K43" s="9"/>
      <c r="L43" s="7"/>
      <c r="M43" s="7"/>
      <c r="R43" s="2"/>
      <c r="Y43" s="2"/>
      <c r="AF43" s="2"/>
      <c r="AM43" s="2"/>
      <c r="AN43" s="5"/>
    </row>
    <row r="44" spans="1:53" x14ac:dyDescent="0.2">
      <c r="A44" t="s">
        <v>53</v>
      </c>
      <c r="B44" t="s">
        <v>24</v>
      </c>
      <c r="C44" t="s">
        <v>2</v>
      </c>
      <c r="D44">
        <v>413.05099489999998</v>
      </c>
      <c r="E44" t="s">
        <v>58</v>
      </c>
      <c r="F44">
        <v>0.20391368870000001</v>
      </c>
      <c r="H44" s="7"/>
      <c r="I44" s="7"/>
      <c r="K44" s="9"/>
      <c r="L44" s="7"/>
      <c r="M44" s="7"/>
      <c r="R44" s="2"/>
      <c r="Y44" s="2"/>
      <c r="AF44" s="2"/>
      <c r="AM44" s="2"/>
      <c r="AN44" s="5"/>
    </row>
    <row r="45" spans="1:53" x14ac:dyDescent="0.2">
      <c r="A45" t="s">
        <v>53</v>
      </c>
      <c r="B45" t="s">
        <v>24</v>
      </c>
      <c r="C45" t="s">
        <v>2</v>
      </c>
      <c r="D45">
        <v>413.05099489999998</v>
      </c>
      <c r="E45" t="s">
        <v>59</v>
      </c>
      <c r="F45">
        <v>0.24835954609999999</v>
      </c>
      <c r="H45" s="7"/>
      <c r="I45" s="7"/>
      <c r="K45" s="9"/>
      <c r="L45" s="7"/>
      <c r="M45" s="7"/>
      <c r="R45" s="2"/>
      <c r="Y45" s="2"/>
      <c r="AF45" s="2"/>
      <c r="AM45" s="2"/>
      <c r="AN45" s="5"/>
    </row>
    <row r="46" spans="1:53" x14ac:dyDescent="0.2">
      <c r="A46" t="s">
        <v>53</v>
      </c>
      <c r="B46" t="s">
        <v>24</v>
      </c>
      <c r="C46" t="s">
        <v>2</v>
      </c>
      <c r="D46">
        <v>413.05099489999998</v>
      </c>
      <c r="E46" t="s">
        <v>60</v>
      </c>
      <c r="F46">
        <v>0.29244643450000002</v>
      </c>
      <c r="H46" s="7"/>
      <c r="I46" s="7"/>
      <c r="K46" s="9"/>
      <c r="L46" s="7"/>
      <c r="M46" s="7"/>
      <c r="R46" s="2"/>
      <c r="Y46" s="2"/>
      <c r="AF46" s="2"/>
      <c r="AM46" s="2"/>
      <c r="AN46" s="5"/>
    </row>
    <row r="47" spans="1:53" x14ac:dyDescent="0.2">
      <c r="A47" t="s">
        <v>53</v>
      </c>
      <c r="B47" t="s">
        <v>24</v>
      </c>
      <c r="C47" t="s">
        <v>2</v>
      </c>
      <c r="D47">
        <v>413.05099489999998</v>
      </c>
      <c r="E47" t="s">
        <v>61</v>
      </c>
      <c r="F47">
        <v>0.31901374459999998</v>
      </c>
      <c r="H47" s="7"/>
      <c r="I47" s="7"/>
      <c r="K47" s="9"/>
      <c r="L47" s="7"/>
      <c r="M47" s="7"/>
      <c r="R47" s="2"/>
      <c r="Y47" s="2"/>
      <c r="AF47" s="2"/>
      <c r="AM47" s="2"/>
      <c r="AN47" s="5"/>
    </row>
    <row r="48" spans="1:53" x14ac:dyDescent="0.2">
      <c r="A48" t="s">
        <v>53</v>
      </c>
      <c r="B48" t="s">
        <v>24</v>
      </c>
      <c r="C48" t="s">
        <v>2</v>
      </c>
      <c r="D48">
        <v>413.05099489999998</v>
      </c>
      <c r="E48" t="s">
        <v>62</v>
      </c>
      <c r="F48">
        <v>0.34711977840000002</v>
      </c>
      <c r="H48" s="7"/>
      <c r="I48" s="7"/>
      <c r="K48" s="9"/>
      <c r="L48" s="7"/>
      <c r="M48" s="7"/>
      <c r="R48" s="2"/>
      <c r="Y48" s="2"/>
      <c r="AF48" s="2"/>
      <c r="AM48" s="2"/>
      <c r="AN48" s="5"/>
    </row>
    <row r="49" spans="1:40" x14ac:dyDescent="0.2">
      <c r="A49" t="s">
        <v>53</v>
      </c>
      <c r="B49" t="s">
        <v>24</v>
      </c>
      <c r="C49" t="s">
        <v>2</v>
      </c>
      <c r="D49">
        <v>413.05099489999998</v>
      </c>
      <c r="E49" t="s">
        <v>63</v>
      </c>
      <c r="F49">
        <v>0.37848895789999998</v>
      </c>
      <c r="H49" s="7"/>
      <c r="I49" s="7"/>
      <c r="K49" s="9"/>
      <c r="L49" s="7"/>
      <c r="M49" s="7"/>
      <c r="R49" s="2"/>
      <c r="Y49" s="2"/>
      <c r="AF49" s="2"/>
      <c r="AM49" s="2"/>
      <c r="AN49" s="5"/>
    </row>
    <row r="50" spans="1:40" ht="16" x14ac:dyDescent="0.2">
      <c r="A50" t="s">
        <v>53</v>
      </c>
      <c r="B50" t="s">
        <v>24</v>
      </c>
      <c r="C50" t="s">
        <v>2</v>
      </c>
      <c r="D50">
        <v>413.05099489999998</v>
      </c>
      <c r="E50" t="s">
        <v>64</v>
      </c>
      <c r="F50">
        <v>0.5827922821</v>
      </c>
      <c r="H50" s="11"/>
      <c r="R50" s="2"/>
      <c r="Y50" s="2"/>
    </row>
    <row r="51" spans="1:40" x14ac:dyDescent="0.2">
      <c r="A51" t="s">
        <v>53</v>
      </c>
      <c r="B51" t="s">
        <v>24</v>
      </c>
      <c r="C51" t="s">
        <v>2</v>
      </c>
      <c r="D51">
        <v>413.05099489999998</v>
      </c>
      <c r="E51" t="s">
        <v>65</v>
      </c>
      <c r="F51">
        <v>0.65144431589999996</v>
      </c>
      <c r="K51" s="2"/>
      <c r="R51" s="2"/>
      <c r="Y51" s="2"/>
      <c r="AE51" s="3"/>
      <c r="AF51" s="2"/>
      <c r="AG51" s="5"/>
      <c r="AJ51" s="13"/>
      <c r="AM51" s="2"/>
      <c r="AN51" s="5"/>
    </row>
    <row r="52" spans="1:40" x14ac:dyDescent="0.2">
      <c r="A52" t="s">
        <v>53</v>
      </c>
      <c r="B52" t="s">
        <v>24</v>
      </c>
      <c r="C52" t="s">
        <v>2</v>
      </c>
      <c r="D52">
        <v>413.05099489999998</v>
      </c>
      <c r="E52" t="s">
        <v>66</v>
      </c>
      <c r="F52">
        <v>0.74578440189999995</v>
      </c>
      <c r="K52" s="2"/>
      <c r="Q52" s="7"/>
      <c r="R52" s="2"/>
      <c r="Y52" s="2"/>
      <c r="AF52" s="2"/>
      <c r="AM52" s="2"/>
    </row>
    <row r="53" spans="1:40" x14ac:dyDescent="0.2">
      <c r="A53" t="s">
        <v>53</v>
      </c>
      <c r="B53" t="s">
        <v>24</v>
      </c>
      <c r="C53" t="s">
        <v>2</v>
      </c>
      <c r="D53">
        <v>413.05099489999998</v>
      </c>
      <c r="E53" t="s">
        <v>67</v>
      </c>
      <c r="F53">
        <v>0.90898180009999996</v>
      </c>
      <c r="K53" s="2"/>
      <c r="Q53" s="7"/>
      <c r="R53" s="2"/>
      <c r="Y53" s="2"/>
      <c r="AF53" s="2"/>
      <c r="AM53" s="2"/>
    </row>
    <row r="54" spans="1:40" x14ac:dyDescent="0.2">
      <c r="A54" t="s">
        <v>53</v>
      </c>
      <c r="B54" t="s">
        <v>24</v>
      </c>
      <c r="C54" t="s">
        <v>42</v>
      </c>
      <c r="D54">
        <v>412.95100000000002</v>
      </c>
      <c r="E54" t="s">
        <v>54</v>
      </c>
      <c r="F54">
        <v>4.0378999999999998E-2</v>
      </c>
      <c r="K54" s="2"/>
      <c r="Q54" s="7"/>
      <c r="R54" s="2"/>
      <c r="Y54" s="2"/>
      <c r="AF54" s="2"/>
      <c r="AM54" s="2"/>
    </row>
    <row r="55" spans="1:40" x14ac:dyDescent="0.2">
      <c r="A55" t="s">
        <v>53</v>
      </c>
      <c r="B55" t="s">
        <v>24</v>
      </c>
      <c r="C55" t="s">
        <v>42</v>
      </c>
      <c r="D55">
        <v>412.95100000000002</v>
      </c>
      <c r="E55" t="s">
        <v>55</v>
      </c>
      <c r="F55">
        <v>7.9053999999999999E-2</v>
      </c>
      <c r="K55" s="2"/>
      <c r="Q55" s="7"/>
      <c r="R55" s="2"/>
      <c r="Y55" s="2"/>
      <c r="AF55" s="2"/>
      <c r="AM55" s="2"/>
    </row>
    <row r="56" spans="1:40" x14ac:dyDescent="0.2">
      <c r="A56" t="s">
        <v>53</v>
      </c>
      <c r="B56" t="s">
        <v>24</v>
      </c>
      <c r="C56" t="s">
        <v>42</v>
      </c>
      <c r="D56">
        <v>412.95100000000002</v>
      </c>
      <c r="E56" t="s">
        <v>56</v>
      </c>
      <c r="F56">
        <v>0.12425799999999999</v>
      </c>
      <c r="K56" s="2"/>
      <c r="Q56" s="7"/>
      <c r="R56" s="2"/>
      <c r="Y56" s="2"/>
      <c r="AF56" s="2"/>
      <c r="AM56" s="2"/>
    </row>
    <row r="57" spans="1:40" x14ac:dyDescent="0.2">
      <c r="A57" t="s">
        <v>53</v>
      </c>
      <c r="B57" t="s">
        <v>24</v>
      </c>
      <c r="C57" t="s">
        <v>42</v>
      </c>
      <c r="D57">
        <v>412.95100000000002</v>
      </c>
      <c r="E57" t="s">
        <v>57</v>
      </c>
      <c r="F57">
        <v>0.142622</v>
      </c>
      <c r="K57" s="2"/>
      <c r="Q57" s="7"/>
      <c r="R57" s="2"/>
      <c r="Y57" s="2"/>
      <c r="AF57" s="2"/>
      <c r="AM57" s="2"/>
    </row>
    <row r="58" spans="1:40" x14ac:dyDescent="0.2">
      <c r="A58" t="s">
        <v>53</v>
      </c>
      <c r="B58" t="s">
        <v>24</v>
      </c>
      <c r="C58" t="s">
        <v>42</v>
      </c>
      <c r="D58">
        <v>412.95100000000002</v>
      </c>
      <c r="E58" t="s">
        <v>58</v>
      </c>
      <c r="F58">
        <v>0.175402</v>
      </c>
      <c r="K58" s="2"/>
      <c r="Q58" s="7"/>
      <c r="R58" s="2"/>
      <c r="Y58" s="2"/>
      <c r="AF58" s="2"/>
      <c r="AM58" s="2"/>
    </row>
    <row r="59" spans="1:40" x14ac:dyDescent="0.2">
      <c r="A59" t="s">
        <v>53</v>
      </c>
      <c r="B59" t="s">
        <v>24</v>
      </c>
      <c r="C59" t="s">
        <v>42</v>
      </c>
      <c r="D59">
        <v>412.95100000000002</v>
      </c>
      <c r="E59" t="s">
        <v>59</v>
      </c>
      <c r="F59">
        <v>0.200128</v>
      </c>
      <c r="K59" s="2"/>
      <c r="Q59" s="7"/>
      <c r="R59" s="2"/>
      <c r="Y59" s="2"/>
      <c r="AF59" s="2"/>
      <c r="AM59" s="2"/>
    </row>
    <row r="60" spans="1:40" x14ac:dyDescent="0.2">
      <c r="A60" t="s">
        <v>53</v>
      </c>
      <c r="B60" t="s">
        <v>24</v>
      </c>
      <c r="C60" t="s">
        <v>42</v>
      </c>
      <c r="D60">
        <v>412.95100000000002</v>
      </c>
      <c r="E60" t="s">
        <v>60</v>
      </c>
      <c r="F60">
        <v>0.217832</v>
      </c>
      <c r="K60" s="2"/>
      <c r="Q60" s="7"/>
      <c r="R60" s="2"/>
      <c r="Y60" s="2"/>
      <c r="AF60" s="2"/>
      <c r="AM60" s="2"/>
    </row>
    <row r="61" spans="1:40" x14ac:dyDescent="0.2">
      <c r="A61" t="s">
        <v>53</v>
      </c>
      <c r="B61" t="s">
        <v>24</v>
      </c>
      <c r="C61" t="s">
        <v>42</v>
      </c>
      <c r="D61">
        <v>412.95100000000002</v>
      </c>
      <c r="E61" t="s">
        <v>61</v>
      </c>
      <c r="F61">
        <v>0.241119</v>
      </c>
      <c r="K61" s="2"/>
      <c r="Q61" s="7"/>
      <c r="R61" s="2"/>
      <c r="Y61" s="2"/>
      <c r="AF61" s="2"/>
      <c r="AM61" s="2"/>
    </row>
    <row r="62" spans="1:40" x14ac:dyDescent="0.2">
      <c r="A62" t="s">
        <v>53</v>
      </c>
      <c r="B62" t="s">
        <v>24</v>
      </c>
      <c r="C62" t="s">
        <v>42</v>
      </c>
      <c r="D62">
        <v>412.95100000000002</v>
      </c>
      <c r="E62" t="s">
        <v>62</v>
      </c>
      <c r="F62">
        <v>0.28082000000000001</v>
      </c>
      <c r="K62" s="2"/>
      <c r="Q62" s="7"/>
      <c r="R62" s="2"/>
      <c r="Y62" s="2"/>
      <c r="AF62" s="2"/>
      <c r="AM62" s="2"/>
    </row>
    <row r="63" spans="1:40" x14ac:dyDescent="0.2">
      <c r="A63" t="s">
        <v>53</v>
      </c>
      <c r="B63" t="s">
        <v>24</v>
      </c>
      <c r="C63" t="s">
        <v>42</v>
      </c>
      <c r="D63">
        <v>412.95100000000002</v>
      </c>
      <c r="E63" t="s">
        <v>63</v>
      </c>
      <c r="F63">
        <v>0.31286799999999998</v>
      </c>
      <c r="K63" s="2"/>
      <c r="Q63" s="7"/>
      <c r="R63" s="2"/>
      <c r="Y63" s="2"/>
      <c r="AF63" s="2"/>
      <c r="AM63" s="2"/>
    </row>
    <row r="64" spans="1:40" x14ac:dyDescent="0.2">
      <c r="A64" t="s">
        <v>53</v>
      </c>
      <c r="B64" t="s">
        <v>24</v>
      </c>
      <c r="C64" t="s">
        <v>42</v>
      </c>
      <c r="D64">
        <v>412.95100000000002</v>
      </c>
      <c r="E64" t="s">
        <v>64</v>
      </c>
      <c r="F64">
        <v>0.425682</v>
      </c>
      <c r="K64" s="2"/>
      <c r="Q64" s="7"/>
      <c r="R64" s="2"/>
      <c r="Y64" s="2"/>
      <c r="AF64" s="2"/>
      <c r="AM64" s="2"/>
    </row>
    <row r="65" spans="1:39" x14ac:dyDescent="0.2">
      <c r="A65" t="s">
        <v>53</v>
      </c>
      <c r="B65" t="s">
        <v>24</v>
      </c>
      <c r="C65" t="s">
        <v>42</v>
      </c>
      <c r="D65">
        <v>412.95100000000002</v>
      </c>
      <c r="E65" t="s">
        <v>65</v>
      </c>
      <c r="F65">
        <v>0.51520200000000005</v>
      </c>
      <c r="Q65" s="7"/>
      <c r="R65" s="2"/>
      <c r="Y65" s="2"/>
    </row>
    <row r="66" spans="1:39" ht="16" x14ac:dyDescent="0.2">
      <c r="A66" t="s">
        <v>53</v>
      </c>
      <c r="B66" t="s">
        <v>24</v>
      </c>
      <c r="C66" t="s">
        <v>42</v>
      </c>
      <c r="D66">
        <v>412.95100000000002</v>
      </c>
      <c r="E66" t="s">
        <v>66</v>
      </c>
      <c r="F66">
        <v>0.59525600000000001</v>
      </c>
      <c r="K66" s="2"/>
      <c r="Y66" s="2"/>
      <c r="AF66" s="2"/>
      <c r="AJ66" s="11"/>
    </row>
    <row r="67" spans="1:39" x14ac:dyDescent="0.2">
      <c r="A67" t="s">
        <v>53</v>
      </c>
      <c r="B67" t="s">
        <v>24</v>
      </c>
      <c r="C67" t="s">
        <v>42</v>
      </c>
      <c r="D67">
        <v>412.95100000000002</v>
      </c>
      <c r="E67" t="s">
        <v>67</v>
      </c>
      <c r="F67">
        <v>0.66603299999999999</v>
      </c>
      <c r="K67" s="2"/>
      <c r="Y67" s="2"/>
      <c r="AF67" s="2"/>
    </row>
    <row r="68" spans="1:39" x14ac:dyDescent="0.2">
      <c r="A68" t="s">
        <v>53</v>
      </c>
      <c r="B68" t="s">
        <v>24</v>
      </c>
      <c r="C68" t="s">
        <v>39</v>
      </c>
      <c r="D68">
        <v>412.99</v>
      </c>
      <c r="E68" t="s">
        <v>54</v>
      </c>
      <c r="F68">
        <v>8.4110160000000003E-3</v>
      </c>
      <c r="K68" s="2"/>
      <c r="Y68" s="2"/>
      <c r="AF68" s="2"/>
      <c r="AJ68" s="13"/>
      <c r="AM68" s="2"/>
    </row>
    <row r="69" spans="1:39" x14ac:dyDescent="0.2">
      <c r="A69" t="s">
        <v>53</v>
      </c>
      <c r="B69" t="s">
        <v>24</v>
      </c>
      <c r="C69" t="s">
        <v>39</v>
      </c>
      <c r="D69">
        <v>412.99</v>
      </c>
      <c r="E69" t="s">
        <v>55</v>
      </c>
      <c r="F69">
        <v>3.9579000000000003E-2</v>
      </c>
      <c r="K69" s="2"/>
      <c r="Y69" s="2"/>
      <c r="AF69" s="2"/>
      <c r="AM69" s="2"/>
    </row>
    <row r="70" spans="1:39" x14ac:dyDescent="0.2">
      <c r="A70" t="s">
        <v>53</v>
      </c>
      <c r="B70" t="s">
        <v>24</v>
      </c>
      <c r="C70" t="s">
        <v>39</v>
      </c>
      <c r="D70">
        <v>412.99</v>
      </c>
      <c r="E70" t="s">
        <v>56</v>
      </c>
      <c r="F70">
        <v>7.2135000000000005E-2</v>
      </c>
      <c r="K70" s="2"/>
      <c r="Y70" s="2"/>
      <c r="AF70" s="2"/>
      <c r="AM70" s="2"/>
    </row>
    <row r="71" spans="1:39" x14ac:dyDescent="0.2">
      <c r="A71" t="s">
        <v>53</v>
      </c>
      <c r="B71" t="s">
        <v>24</v>
      </c>
      <c r="C71" t="s">
        <v>39</v>
      </c>
      <c r="D71">
        <v>412.99</v>
      </c>
      <c r="E71" t="s">
        <v>57</v>
      </c>
      <c r="F71">
        <v>0.12931999999999999</v>
      </c>
      <c r="K71" s="2"/>
      <c r="R71" s="2"/>
      <c r="Y71" s="2"/>
      <c r="AF71" s="2"/>
      <c r="AM71" s="2"/>
    </row>
    <row r="72" spans="1:39" x14ac:dyDescent="0.2">
      <c r="A72" t="s">
        <v>53</v>
      </c>
      <c r="B72" t="s">
        <v>24</v>
      </c>
      <c r="C72" t="s">
        <v>39</v>
      </c>
      <c r="D72">
        <v>412.99</v>
      </c>
      <c r="E72" t="s">
        <v>58</v>
      </c>
      <c r="F72">
        <v>0.12673999999999999</v>
      </c>
      <c r="K72" s="2"/>
      <c r="Y72" s="2"/>
      <c r="AF72" s="2"/>
      <c r="AM72" s="2"/>
    </row>
    <row r="73" spans="1:39" x14ac:dyDescent="0.2">
      <c r="A73" t="s">
        <v>53</v>
      </c>
      <c r="B73" t="s">
        <v>24</v>
      </c>
      <c r="C73" t="s">
        <v>39</v>
      </c>
      <c r="D73">
        <v>412.99</v>
      </c>
      <c r="E73" t="s">
        <v>59</v>
      </c>
      <c r="F73">
        <v>0.15415000000000001</v>
      </c>
      <c r="K73" s="2"/>
      <c r="Y73" s="2"/>
      <c r="AF73" s="2"/>
      <c r="AM73" s="2"/>
    </row>
    <row r="74" spans="1:39" x14ac:dyDescent="0.2">
      <c r="A74" t="s">
        <v>53</v>
      </c>
      <c r="B74" t="s">
        <v>24</v>
      </c>
      <c r="C74" t="s">
        <v>39</v>
      </c>
      <c r="D74">
        <v>412.99</v>
      </c>
      <c r="E74" t="s">
        <v>60</v>
      </c>
      <c r="F74">
        <v>0.18608</v>
      </c>
      <c r="K74" s="2"/>
      <c r="Y74" s="2"/>
      <c r="AF74" s="2"/>
      <c r="AM74" s="2"/>
    </row>
    <row r="75" spans="1:39" x14ac:dyDescent="0.2">
      <c r="A75" t="s">
        <v>53</v>
      </c>
      <c r="B75" t="s">
        <v>24</v>
      </c>
      <c r="C75" t="s">
        <v>39</v>
      </c>
      <c r="D75">
        <v>412.99</v>
      </c>
      <c r="E75" t="s">
        <v>61</v>
      </c>
      <c r="F75">
        <v>0.21310999999999999</v>
      </c>
      <c r="K75" s="2"/>
      <c r="Y75" s="2"/>
      <c r="AF75" s="2"/>
      <c r="AM75" s="2"/>
    </row>
    <row r="76" spans="1:39" x14ac:dyDescent="0.2">
      <c r="A76" t="s">
        <v>53</v>
      </c>
      <c r="B76" t="s">
        <v>24</v>
      </c>
      <c r="C76" t="s">
        <v>39</v>
      </c>
      <c r="D76">
        <v>412.99</v>
      </c>
      <c r="E76" t="s">
        <v>62</v>
      </c>
      <c r="F76">
        <v>0.2253</v>
      </c>
      <c r="K76" s="2"/>
      <c r="R76" s="2"/>
      <c r="Y76" s="2"/>
      <c r="AF76" s="2"/>
      <c r="AM76" s="2"/>
    </row>
    <row r="77" spans="1:39" x14ac:dyDescent="0.2">
      <c r="A77" t="s">
        <v>53</v>
      </c>
      <c r="B77" t="s">
        <v>24</v>
      </c>
      <c r="C77" t="s">
        <v>39</v>
      </c>
      <c r="D77">
        <v>412.99</v>
      </c>
      <c r="E77" t="s">
        <v>63</v>
      </c>
      <c r="F77">
        <v>0.25430999999999998</v>
      </c>
      <c r="K77" s="2"/>
      <c r="R77" s="2"/>
      <c r="Y77" s="2"/>
      <c r="AF77" s="2"/>
      <c r="AM77" s="2"/>
    </row>
    <row r="78" spans="1:39" x14ac:dyDescent="0.2">
      <c r="A78" t="s">
        <v>53</v>
      </c>
      <c r="B78" t="s">
        <v>24</v>
      </c>
      <c r="C78" t="s">
        <v>39</v>
      </c>
      <c r="D78">
        <v>412.99</v>
      </c>
      <c r="E78" t="s">
        <v>68</v>
      </c>
      <c r="F78">
        <v>0.34122999999999998</v>
      </c>
      <c r="K78" s="2"/>
      <c r="R78" s="2"/>
      <c r="Y78" s="2"/>
      <c r="AF78" s="2"/>
      <c r="AM78" s="2"/>
    </row>
    <row r="79" spans="1:39" x14ac:dyDescent="0.2">
      <c r="A79" t="s">
        <v>53</v>
      </c>
      <c r="B79" t="s">
        <v>24</v>
      </c>
      <c r="C79" t="s">
        <v>39</v>
      </c>
      <c r="D79">
        <v>412.99</v>
      </c>
      <c r="E79" t="s">
        <v>64</v>
      </c>
      <c r="F79">
        <v>0.46243000000000001</v>
      </c>
      <c r="K79" s="2"/>
      <c r="R79" s="2"/>
      <c r="Y79" s="2"/>
      <c r="AF79" s="2"/>
      <c r="AM79" s="2"/>
    </row>
    <row r="80" spans="1:39" x14ac:dyDescent="0.2">
      <c r="A80" t="s">
        <v>53</v>
      </c>
      <c r="B80" t="s">
        <v>24</v>
      </c>
      <c r="C80" t="s">
        <v>39</v>
      </c>
      <c r="D80">
        <v>412.99</v>
      </c>
      <c r="E80" t="s">
        <v>65</v>
      </c>
      <c r="F80">
        <v>0.51959999999999995</v>
      </c>
      <c r="R80" s="2"/>
      <c r="AM80" s="2"/>
    </row>
    <row r="81" spans="1:40" x14ac:dyDescent="0.2">
      <c r="A81" t="s">
        <v>53</v>
      </c>
      <c r="B81" t="s">
        <v>24</v>
      </c>
      <c r="C81" t="s">
        <v>39</v>
      </c>
      <c r="D81">
        <v>412.99</v>
      </c>
      <c r="E81" t="s">
        <v>66</v>
      </c>
      <c r="F81">
        <v>0.66625000000000001</v>
      </c>
      <c r="K81" s="2"/>
      <c r="R81" s="2"/>
      <c r="AE81" s="3"/>
      <c r="AF81" s="2"/>
      <c r="AG81" s="5"/>
      <c r="AL81" s="3"/>
      <c r="AM81" s="2"/>
      <c r="AN81" s="5"/>
    </row>
    <row r="82" spans="1:40" x14ac:dyDescent="0.2">
      <c r="A82" t="s">
        <v>53</v>
      </c>
      <c r="B82" t="s">
        <v>24</v>
      </c>
      <c r="C82" t="s">
        <v>0</v>
      </c>
      <c r="D82">
        <v>412.95007320000002</v>
      </c>
      <c r="E82" t="s">
        <v>54</v>
      </c>
      <c r="F82">
        <v>1.9610524180000002E-2</v>
      </c>
      <c r="K82" s="2"/>
      <c r="R82" s="2"/>
      <c r="AF82" s="2"/>
    </row>
    <row r="83" spans="1:40" x14ac:dyDescent="0.2">
      <c r="A83" t="s">
        <v>53</v>
      </c>
      <c r="B83" t="s">
        <v>24</v>
      </c>
      <c r="C83" t="s">
        <v>0</v>
      </c>
      <c r="D83">
        <v>412.95007320000002</v>
      </c>
      <c r="E83" t="s">
        <v>55</v>
      </c>
      <c r="F83">
        <v>5.7260300960000003E-2</v>
      </c>
      <c r="K83" s="2"/>
      <c r="R83" s="2"/>
      <c r="AF83" s="2"/>
      <c r="AJ83" s="13"/>
      <c r="AM83" s="2"/>
    </row>
    <row r="84" spans="1:40" x14ac:dyDescent="0.2">
      <c r="A84" t="s">
        <v>53</v>
      </c>
      <c r="B84" t="s">
        <v>24</v>
      </c>
      <c r="C84" t="s">
        <v>0</v>
      </c>
      <c r="D84">
        <v>412.95007320000002</v>
      </c>
      <c r="E84" t="s">
        <v>56</v>
      </c>
      <c r="F84">
        <v>8.8454306129999993E-2</v>
      </c>
      <c r="K84" s="2"/>
      <c r="R84" s="2"/>
      <c r="AF84" s="2"/>
      <c r="AJ84" s="7"/>
      <c r="AM84" s="2"/>
    </row>
    <row r="85" spans="1:40" x14ac:dyDescent="0.2">
      <c r="A85" t="s">
        <v>53</v>
      </c>
      <c r="B85" t="s">
        <v>24</v>
      </c>
      <c r="C85" t="s">
        <v>0</v>
      </c>
      <c r="D85">
        <v>412.95007320000002</v>
      </c>
      <c r="E85" t="s">
        <v>57</v>
      </c>
      <c r="F85">
        <v>0.1062606871</v>
      </c>
      <c r="K85" s="2"/>
      <c r="R85" s="2"/>
      <c r="AF85" s="2"/>
      <c r="AJ85" s="7"/>
      <c r="AM85" s="2"/>
    </row>
    <row r="86" spans="1:40" x14ac:dyDescent="0.2">
      <c r="A86" t="s">
        <v>53</v>
      </c>
      <c r="B86" t="s">
        <v>24</v>
      </c>
      <c r="C86" t="s">
        <v>0</v>
      </c>
      <c r="D86">
        <v>412.95007320000002</v>
      </c>
      <c r="E86" t="s">
        <v>58</v>
      </c>
      <c r="F86">
        <v>0.15009340639999999</v>
      </c>
      <c r="K86" s="2"/>
      <c r="R86" s="2"/>
      <c r="AF86" s="2"/>
      <c r="AJ86" s="7"/>
      <c r="AM86" s="2"/>
    </row>
    <row r="87" spans="1:40" x14ac:dyDescent="0.2">
      <c r="A87" t="s">
        <v>53</v>
      </c>
      <c r="B87" t="s">
        <v>24</v>
      </c>
      <c r="C87" t="s">
        <v>0</v>
      </c>
      <c r="D87">
        <v>412.95007320000002</v>
      </c>
      <c r="E87" t="s">
        <v>59</v>
      </c>
      <c r="F87">
        <v>0.18588457999999999</v>
      </c>
      <c r="K87" s="2"/>
      <c r="R87" s="2"/>
      <c r="AF87" s="2"/>
      <c r="AJ87" s="7"/>
      <c r="AM87" s="2"/>
    </row>
    <row r="88" spans="1:40" x14ac:dyDescent="0.2">
      <c r="A88" t="s">
        <v>53</v>
      </c>
      <c r="B88" t="s">
        <v>24</v>
      </c>
      <c r="C88" t="s">
        <v>0</v>
      </c>
      <c r="D88">
        <v>412.95007320000002</v>
      </c>
      <c r="E88" t="s">
        <v>60</v>
      </c>
      <c r="F88">
        <v>0.19648323949999999</v>
      </c>
      <c r="K88" s="2"/>
      <c r="R88" s="2"/>
      <c r="AF88" s="2"/>
      <c r="AJ88" s="7"/>
      <c r="AM88" s="2"/>
    </row>
    <row r="89" spans="1:40" x14ac:dyDescent="0.2">
      <c r="A89" t="s">
        <v>53</v>
      </c>
      <c r="B89" t="s">
        <v>24</v>
      </c>
      <c r="C89" t="s">
        <v>0</v>
      </c>
      <c r="D89">
        <v>412.95007320000002</v>
      </c>
      <c r="E89" t="s">
        <v>61</v>
      </c>
      <c r="F89">
        <v>0.23353263739999999</v>
      </c>
      <c r="K89" s="2"/>
      <c r="R89" s="2"/>
      <c r="AF89" s="2"/>
      <c r="AJ89" s="7"/>
      <c r="AM89" s="2"/>
    </row>
    <row r="90" spans="1:40" x14ac:dyDescent="0.2">
      <c r="A90" t="s">
        <v>53</v>
      </c>
      <c r="B90" t="s">
        <v>24</v>
      </c>
      <c r="C90" t="s">
        <v>0</v>
      </c>
      <c r="D90">
        <v>412.95007320000002</v>
      </c>
      <c r="E90" t="s">
        <v>62</v>
      </c>
      <c r="F90">
        <v>0.25066015120000001</v>
      </c>
      <c r="K90" s="2"/>
      <c r="R90" s="2"/>
      <c r="AF90" s="2"/>
      <c r="AJ90" s="7"/>
      <c r="AM90" s="2"/>
    </row>
    <row r="91" spans="1:40" x14ac:dyDescent="0.2">
      <c r="A91" t="s">
        <v>53</v>
      </c>
      <c r="B91" t="s">
        <v>24</v>
      </c>
      <c r="C91" t="s">
        <v>0</v>
      </c>
      <c r="D91">
        <v>412.95007320000002</v>
      </c>
      <c r="E91" t="s">
        <v>63</v>
      </c>
      <c r="F91">
        <v>0.29571247099999998</v>
      </c>
      <c r="K91" s="2"/>
      <c r="R91" s="2"/>
      <c r="AF91" s="2"/>
      <c r="AJ91" s="7"/>
      <c r="AM91" s="2"/>
    </row>
    <row r="92" spans="1:40" x14ac:dyDescent="0.2">
      <c r="A92" t="s">
        <v>53</v>
      </c>
      <c r="B92" t="s">
        <v>24</v>
      </c>
      <c r="C92" t="s">
        <v>0</v>
      </c>
      <c r="D92">
        <v>412.95007320000002</v>
      </c>
      <c r="E92" t="s">
        <v>64</v>
      </c>
      <c r="F92">
        <v>0.37670549749999999</v>
      </c>
      <c r="K92" s="2"/>
      <c r="R92" s="2"/>
      <c r="AF92" s="2"/>
      <c r="AJ92" s="7"/>
      <c r="AM92" s="2"/>
    </row>
    <row r="93" spans="1:40" x14ac:dyDescent="0.2">
      <c r="A93" t="s">
        <v>53</v>
      </c>
      <c r="B93" t="s">
        <v>24</v>
      </c>
      <c r="C93" t="s">
        <v>0</v>
      </c>
      <c r="D93">
        <v>412.95007320000002</v>
      </c>
      <c r="E93" t="s">
        <v>65</v>
      </c>
      <c r="F93">
        <v>0.41554886099999999</v>
      </c>
      <c r="K93" s="2"/>
      <c r="R93" s="2"/>
      <c r="AF93" s="2"/>
      <c r="AJ93" s="7"/>
      <c r="AM93" s="2"/>
    </row>
    <row r="94" spans="1:40" x14ac:dyDescent="0.2">
      <c r="A94" t="s">
        <v>53</v>
      </c>
      <c r="B94" t="s">
        <v>24</v>
      </c>
      <c r="C94" t="s">
        <v>0</v>
      </c>
      <c r="D94">
        <v>412.95007320000002</v>
      </c>
      <c r="E94" t="s">
        <v>66</v>
      </c>
      <c r="F94">
        <v>0.47083446379999999</v>
      </c>
      <c r="K94" s="2"/>
      <c r="R94" s="2"/>
      <c r="AF94" s="2"/>
      <c r="AJ94" s="7"/>
      <c r="AM94" s="2"/>
    </row>
    <row r="95" spans="1:40" x14ac:dyDescent="0.2">
      <c r="A95" t="s">
        <v>53</v>
      </c>
      <c r="B95" t="s">
        <v>24</v>
      </c>
      <c r="C95" t="s">
        <v>0</v>
      </c>
      <c r="D95">
        <v>412.95007320000002</v>
      </c>
      <c r="E95" t="s">
        <v>67</v>
      </c>
      <c r="K95" s="2"/>
      <c r="R95" s="2"/>
      <c r="AF95" s="2"/>
      <c r="AJ95" s="7"/>
      <c r="AM95" s="2"/>
    </row>
    <row r="96" spans="1:40" ht="16" x14ac:dyDescent="0.2">
      <c r="A96" t="s">
        <v>53</v>
      </c>
      <c r="B96" t="s">
        <v>24</v>
      </c>
      <c r="C96" t="s">
        <v>40</v>
      </c>
      <c r="D96">
        <v>412.988</v>
      </c>
      <c r="E96" t="s">
        <v>54</v>
      </c>
      <c r="F96">
        <v>4.2019620000000001E-2</v>
      </c>
      <c r="G96" s="11"/>
      <c r="K96" s="2"/>
      <c r="AF96" s="2"/>
      <c r="AJ96" s="7"/>
      <c r="AM96" s="2"/>
    </row>
    <row r="97" spans="1:41" x14ac:dyDescent="0.2">
      <c r="A97" t="s">
        <v>53</v>
      </c>
      <c r="B97" t="s">
        <v>24</v>
      </c>
      <c r="C97" t="s">
        <v>40</v>
      </c>
      <c r="D97">
        <v>412.988</v>
      </c>
      <c r="E97" t="s">
        <v>58</v>
      </c>
      <c r="F97">
        <v>0.22603000000000001</v>
      </c>
      <c r="K97" s="2"/>
      <c r="AF97" s="2"/>
    </row>
    <row r="98" spans="1:41" x14ac:dyDescent="0.2">
      <c r="A98" t="s">
        <v>53</v>
      </c>
      <c r="B98" t="s">
        <v>24</v>
      </c>
      <c r="C98" t="s">
        <v>40</v>
      </c>
      <c r="D98">
        <v>412.988</v>
      </c>
      <c r="E98" t="s">
        <v>63</v>
      </c>
      <c r="F98">
        <v>0.40316000000000002</v>
      </c>
      <c r="K98" s="2"/>
      <c r="AF98" s="2"/>
      <c r="AJ98" s="7"/>
      <c r="AK98" s="7"/>
      <c r="AL98" s="8"/>
      <c r="AM98" s="9"/>
      <c r="AN98" s="10"/>
      <c r="AO98" s="7"/>
    </row>
    <row r="99" spans="1:41" x14ac:dyDescent="0.2">
      <c r="A99" t="s">
        <v>53</v>
      </c>
      <c r="B99" t="s">
        <v>24</v>
      </c>
      <c r="C99" t="s">
        <v>40</v>
      </c>
      <c r="D99">
        <v>412.988</v>
      </c>
      <c r="E99" t="s">
        <v>64</v>
      </c>
      <c r="F99">
        <v>0.50824999999999998</v>
      </c>
      <c r="K99" s="2"/>
      <c r="AF99" s="2"/>
      <c r="AJ99" s="7"/>
      <c r="AK99" s="7"/>
      <c r="AL99" s="8"/>
      <c r="AM99" s="9"/>
      <c r="AN99" s="10"/>
      <c r="AO99" s="7"/>
    </row>
    <row r="100" spans="1:41" x14ac:dyDescent="0.2">
      <c r="A100" t="s">
        <v>53</v>
      </c>
      <c r="B100" t="s">
        <v>24</v>
      </c>
      <c r="C100" t="s">
        <v>40</v>
      </c>
      <c r="D100">
        <v>412.988</v>
      </c>
      <c r="E100" t="s">
        <v>65</v>
      </c>
      <c r="F100">
        <v>0.62436999999999998</v>
      </c>
      <c r="K100" s="2"/>
      <c r="AF100" s="2"/>
      <c r="AJ100" s="7"/>
      <c r="AK100" s="7"/>
      <c r="AL100" s="8"/>
      <c r="AM100" s="9"/>
      <c r="AN100" s="10"/>
      <c r="AO100" s="7"/>
    </row>
    <row r="101" spans="1:41" x14ac:dyDescent="0.2">
      <c r="A101" t="s">
        <v>53</v>
      </c>
      <c r="B101" t="s">
        <v>24</v>
      </c>
      <c r="C101" t="s">
        <v>40</v>
      </c>
      <c r="D101">
        <v>412.988</v>
      </c>
      <c r="E101" t="s">
        <v>66</v>
      </c>
      <c r="F101">
        <v>0.73123000000000005</v>
      </c>
      <c r="K101" s="2"/>
      <c r="AF101" s="2"/>
      <c r="AJ101" s="7"/>
      <c r="AK101" s="7"/>
      <c r="AL101" s="8"/>
      <c r="AM101" s="9"/>
      <c r="AN101" s="10"/>
      <c r="AO101" s="7"/>
    </row>
    <row r="102" spans="1:41" x14ac:dyDescent="0.2">
      <c r="A102" t="s">
        <v>53</v>
      </c>
      <c r="B102" t="s">
        <v>24</v>
      </c>
      <c r="C102" t="s">
        <v>40</v>
      </c>
      <c r="D102">
        <v>412.988</v>
      </c>
      <c r="E102" t="s">
        <v>67</v>
      </c>
      <c r="F102">
        <v>0.83948999999999996</v>
      </c>
      <c r="K102" s="2"/>
      <c r="AF102" s="2"/>
      <c r="AJ102" s="7"/>
      <c r="AK102" s="7"/>
      <c r="AL102" s="8"/>
      <c r="AM102" s="9"/>
      <c r="AN102" s="10"/>
      <c r="AO102" s="7"/>
    </row>
    <row r="103" spans="1:41" x14ac:dyDescent="0.2">
      <c r="A103" t="s">
        <v>53</v>
      </c>
      <c r="B103" t="s">
        <v>24</v>
      </c>
      <c r="C103" t="s">
        <v>43</v>
      </c>
      <c r="D103">
        <v>412.976</v>
      </c>
      <c r="E103" t="s">
        <v>58</v>
      </c>
      <c r="F103">
        <v>0.25811000000000001</v>
      </c>
      <c r="K103" s="2"/>
      <c r="AF103" s="2"/>
      <c r="AJ103" s="7"/>
      <c r="AK103" s="7"/>
      <c r="AL103" s="8"/>
      <c r="AM103" s="9"/>
      <c r="AN103" s="10"/>
      <c r="AO103" s="7"/>
    </row>
    <row r="104" spans="1:41" x14ac:dyDescent="0.2">
      <c r="A104" t="s">
        <v>53</v>
      </c>
      <c r="B104" t="s">
        <v>24</v>
      </c>
      <c r="C104" t="s">
        <v>43</v>
      </c>
      <c r="D104">
        <v>412.976</v>
      </c>
      <c r="E104" t="s">
        <v>66</v>
      </c>
      <c r="F104">
        <v>0.76644999999999996</v>
      </c>
      <c r="K104" s="2"/>
      <c r="AF104" s="2"/>
      <c r="AJ104" s="7"/>
      <c r="AK104" s="7"/>
      <c r="AL104" s="8"/>
      <c r="AM104" s="9"/>
      <c r="AN104" s="10"/>
      <c r="AO104" s="7"/>
    </row>
    <row r="105" spans="1:41" x14ac:dyDescent="0.2">
      <c r="A105" t="s">
        <v>53</v>
      </c>
      <c r="B105" t="s">
        <v>24</v>
      </c>
      <c r="C105" t="s">
        <v>43</v>
      </c>
      <c r="D105">
        <v>412.976</v>
      </c>
      <c r="E105" t="s">
        <v>67</v>
      </c>
      <c r="F105">
        <v>0.96035999999999999</v>
      </c>
      <c r="K105" s="2"/>
      <c r="AF105" s="2"/>
      <c r="AJ105" s="7"/>
      <c r="AK105" s="7"/>
      <c r="AL105" s="8"/>
      <c r="AM105" s="9"/>
      <c r="AN105" s="10"/>
      <c r="AO105" s="7"/>
    </row>
    <row r="106" spans="1:41" x14ac:dyDescent="0.2">
      <c r="A106" t="s">
        <v>53</v>
      </c>
      <c r="B106" t="s">
        <v>24</v>
      </c>
      <c r="C106" t="s">
        <v>4</v>
      </c>
      <c r="D106">
        <v>412.99380489999999</v>
      </c>
      <c r="E106" t="s">
        <v>54</v>
      </c>
      <c r="F106">
        <v>1.9519105549999999E-2</v>
      </c>
      <c r="K106" s="2"/>
      <c r="AF106" s="2"/>
      <c r="AJ106" s="7"/>
      <c r="AK106" s="7"/>
      <c r="AL106" s="8"/>
      <c r="AM106" s="9"/>
      <c r="AN106" s="10"/>
      <c r="AO106" s="7"/>
    </row>
    <row r="107" spans="1:41" x14ac:dyDescent="0.2">
      <c r="A107" t="s">
        <v>53</v>
      </c>
      <c r="B107" t="s">
        <v>24</v>
      </c>
      <c r="C107" t="s">
        <v>4</v>
      </c>
      <c r="D107">
        <v>412.99380489999999</v>
      </c>
      <c r="E107" t="s">
        <v>55</v>
      </c>
      <c r="F107">
        <v>5.5832754819999997E-2</v>
      </c>
      <c r="K107" s="2"/>
      <c r="AE107" s="7"/>
      <c r="AF107" s="2"/>
      <c r="AG107" s="7"/>
      <c r="AJ107" s="7"/>
      <c r="AK107" s="7"/>
      <c r="AL107" s="8"/>
      <c r="AM107" s="9"/>
      <c r="AN107" s="10"/>
      <c r="AO107" s="7"/>
    </row>
    <row r="108" spans="1:41" x14ac:dyDescent="0.2">
      <c r="A108" t="s">
        <v>53</v>
      </c>
      <c r="B108" t="s">
        <v>24</v>
      </c>
      <c r="C108" t="s">
        <v>4</v>
      </c>
      <c r="D108">
        <v>412.99380489999999</v>
      </c>
      <c r="E108" t="s">
        <v>56</v>
      </c>
      <c r="F108">
        <v>9.2657409610000005E-2</v>
      </c>
      <c r="K108" s="2"/>
      <c r="AE108" s="7"/>
      <c r="AF108" s="2"/>
      <c r="AG108" s="7"/>
    </row>
    <row r="109" spans="1:41" x14ac:dyDescent="0.2">
      <c r="A109" t="s">
        <v>53</v>
      </c>
      <c r="B109" t="s">
        <v>24</v>
      </c>
      <c r="C109" t="s">
        <v>4</v>
      </c>
      <c r="D109">
        <v>412.99380489999999</v>
      </c>
      <c r="E109" t="s">
        <v>57</v>
      </c>
      <c r="F109">
        <v>0.1280302405</v>
      </c>
      <c r="AE109" s="7"/>
      <c r="AF109" s="2"/>
      <c r="AG109" s="7"/>
    </row>
    <row r="110" spans="1:41" x14ac:dyDescent="0.2">
      <c r="A110" t="s">
        <v>53</v>
      </c>
      <c r="B110" t="s">
        <v>24</v>
      </c>
      <c r="C110" t="s">
        <v>4</v>
      </c>
      <c r="D110">
        <v>412.99380489999999</v>
      </c>
      <c r="E110" t="s">
        <v>58</v>
      </c>
      <c r="F110">
        <v>0.15789043899999999</v>
      </c>
      <c r="J110" s="3"/>
      <c r="K110" s="2"/>
      <c r="L110" s="5"/>
      <c r="AE110" s="7"/>
      <c r="AF110" s="2"/>
      <c r="AG110" s="7"/>
    </row>
    <row r="111" spans="1:41" x14ac:dyDescent="0.2">
      <c r="A111" t="s">
        <v>53</v>
      </c>
      <c r="B111" t="s">
        <v>24</v>
      </c>
      <c r="C111" t="s">
        <v>4</v>
      </c>
      <c r="D111">
        <v>412.99380489999999</v>
      </c>
      <c r="E111" t="s">
        <v>59</v>
      </c>
      <c r="F111">
        <v>0.18362765010000001</v>
      </c>
      <c r="J111" s="3"/>
      <c r="K111" s="2"/>
      <c r="L111" s="5"/>
      <c r="AE111" s="7"/>
      <c r="AF111" s="2"/>
      <c r="AG111" s="7"/>
    </row>
    <row r="112" spans="1:41" x14ac:dyDescent="0.2">
      <c r="A112" t="s">
        <v>53</v>
      </c>
      <c r="B112" t="s">
        <v>24</v>
      </c>
      <c r="C112" t="s">
        <v>4</v>
      </c>
      <c r="D112">
        <v>412.99380489999999</v>
      </c>
      <c r="E112" t="s">
        <v>60</v>
      </c>
      <c r="F112">
        <v>0.2192535847</v>
      </c>
      <c r="K112" s="2"/>
      <c r="AE112" s="7"/>
      <c r="AF112" s="2"/>
      <c r="AG112" s="7"/>
    </row>
    <row r="113" spans="1:33" x14ac:dyDescent="0.2">
      <c r="A113" t="s">
        <v>53</v>
      </c>
      <c r="B113" t="s">
        <v>24</v>
      </c>
      <c r="C113" t="s">
        <v>4</v>
      </c>
      <c r="D113">
        <v>412.99380489999999</v>
      </c>
      <c r="E113" t="s">
        <v>61</v>
      </c>
      <c r="F113">
        <v>0.2481586486</v>
      </c>
      <c r="K113" s="2"/>
      <c r="AE113" s="7"/>
      <c r="AF113" s="2"/>
      <c r="AG113" s="7"/>
    </row>
    <row r="114" spans="1:33" x14ac:dyDescent="0.2">
      <c r="A114" t="s">
        <v>53</v>
      </c>
      <c r="B114" t="s">
        <v>24</v>
      </c>
      <c r="C114" t="s">
        <v>4</v>
      </c>
      <c r="D114">
        <v>412.99380489999999</v>
      </c>
      <c r="E114" t="s">
        <v>62</v>
      </c>
      <c r="F114">
        <v>0.27794080970000001</v>
      </c>
      <c r="K114" s="2"/>
      <c r="AE114" s="7"/>
      <c r="AF114" s="2"/>
      <c r="AG114" s="7"/>
    </row>
    <row r="115" spans="1:33" x14ac:dyDescent="0.2">
      <c r="A115" t="s">
        <v>53</v>
      </c>
      <c r="B115" t="s">
        <v>24</v>
      </c>
      <c r="C115" t="s">
        <v>4</v>
      </c>
      <c r="D115">
        <v>412.99380489999999</v>
      </c>
      <c r="E115" t="s">
        <v>63</v>
      </c>
      <c r="F115">
        <v>0.31538319590000002</v>
      </c>
      <c r="K115" s="2"/>
      <c r="AE115" s="7"/>
      <c r="AF115" s="2"/>
      <c r="AG115" s="7"/>
    </row>
    <row r="116" spans="1:33" x14ac:dyDescent="0.2">
      <c r="A116" t="s">
        <v>53</v>
      </c>
      <c r="B116" t="s">
        <v>24</v>
      </c>
      <c r="C116" t="s">
        <v>4</v>
      </c>
      <c r="D116">
        <v>412.99380489999999</v>
      </c>
      <c r="E116" t="s">
        <v>64</v>
      </c>
      <c r="F116">
        <v>0.4930689633</v>
      </c>
      <c r="K116" s="2"/>
      <c r="AE116" s="7"/>
      <c r="AF116" s="2"/>
      <c r="AG116" s="7"/>
    </row>
    <row r="117" spans="1:33" x14ac:dyDescent="0.2">
      <c r="A117" t="s">
        <v>53</v>
      </c>
      <c r="B117" t="s">
        <v>24</v>
      </c>
      <c r="C117" t="s">
        <v>4</v>
      </c>
      <c r="D117">
        <v>412.99380489999999</v>
      </c>
      <c r="E117" t="s">
        <v>65</v>
      </c>
      <c r="F117">
        <v>0.59774893520000005</v>
      </c>
      <c r="K117" s="2"/>
      <c r="AE117" s="7"/>
      <c r="AF117" s="2"/>
      <c r="AG117" s="7"/>
    </row>
    <row r="118" spans="1:33" x14ac:dyDescent="0.2">
      <c r="A118" t="s">
        <v>53</v>
      </c>
      <c r="B118" t="s">
        <v>24</v>
      </c>
      <c r="C118" t="s">
        <v>4</v>
      </c>
      <c r="D118">
        <v>412.99380489999999</v>
      </c>
      <c r="E118" t="s">
        <v>66</v>
      </c>
      <c r="F118">
        <v>0.72190779449999998</v>
      </c>
      <c r="K118" s="2"/>
      <c r="AE118" s="7"/>
      <c r="AF118" s="2"/>
      <c r="AG118" s="7"/>
    </row>
    <row r="119" spans="1:33" x14ac:dyDescent="0.2">
      <c r="A119" t="s">
        <v>53</v>
      </c>
      <c r="B119" t="s">
        <v>24</v>
      </c>
      <c r="C119" t="s">
        <v>4</v>
      </c>
      <c r="D119">
        <v>412.99380489999999</v>
      </c>
      <c r="E119" t="s">
        <v>67</v>
      </c>
      <c r="F119">
        <v>0.83291941879999998</v>
      </c>
      <c r="K119" s="2"/>
      <c r="AE119" s="7"/>
      <c r="AF119" s="2"/>
      <c r="AG119" s="7"/>
    </row>
    <row r="120" spans="1:33" x14ac:dyDescent="0.2">
      <c r="A120" t="s">
        <v>69</v>
      </c>
      <c r="B120" t="s">
        <v>70</v>
      </c>
      <c r="C120" t="s">
        <v>18</v>
      </c>
      <c r="D120">
        <v>413.0759888</v>
      </c>
      <c r="E120" t="s">
        <v>54</v>
      </c>
      <c r="F120">
        <v>4.5438958329999998E-3</v>
      </c>
      <c r="K120" s="2"/>
      <c r="AE120" s="7"/>
      <c r="AF120" s="2"/>
      <c r="AG120" s="7"/>
    </row>
    <row r="121" spans="1:33" x14ac:dyDescent="0.2">
      <c r="A121" t="s">
        <v>69</v>
      </c>
      <c r="B121" t="s">
        <v>70</v>
      </c>
      <c r="C121" t="s">
        <v>18</v>
      </c>
      <c r="D121">
        <v>413.0759888</v>
      </c>
      <c r="E121" t="s">
        <v>55</v>
      </c>
      <c r="F121">
        <v>2.7099728579999999E-2</v>
      </c>
      <c r="K121" s="2"/>
      <c r="AF121" s="2"/>
    </row>
    <row r="122" spans="1:33" x14ac:dyDescent="0.2">
      <c r="A122" t="s">
        <v>69</v>
      </c>
      <c r="B122" t="s">
        <v>70</v>
      </c>
      <c r="C122" t="s">
        <v>18</v>
      </c>
      <c r="D122">
        <v>413.0759888</v>
      </c>
      <c r="E122" t="s">
        <v>56</v>
      </c>
      <c r="F122">
        <v>6.096526235E-2</v>
      </c>
      <c r="K122" s="2"/>
      <c r="AF122" s="2"/>
    </row>
    <row r="123" spans="1:33" x14ac:dyDescent="0.2">
      <c r="A123" t="s">
        <v>69</v>
      </c>
      <c r="B123" t="s">
        <v>70</v>
      </c>
      <c r="C123" t="s">
        <v>18</v>
      </c>
      <c r="D123">
        <v>413.0759888</v>
      </c>
      <c r="E123" t="s">
        <v>57</v>
      </c>
      <c r="F123">
        <v>9.8742939530000004E-2</v>
      </c>
      <c r="K123" s="2"/>
      <c r="AF123" s="2"/>
    </row>
    <row r="124" spans="1:33" x14ac:dyDescent="0.2">
      <c r="A124" t="s">
        <v>69</v>
      </c>
      <c r="B124" t="s">
        <v>70</v>
      </c>
      <c r="C124" t="s">
        <v>18</v>
      </c>
      <c r="D124">
        <v>413.0759888</v>
      </c>
      <c r="E124" t="s">
        <v>58</v>
      </c>
      <c r="F124">
        <v>0.1251310259</v>
      </c>
      <c r="AF124" s="2"/>
    </row>
    <row r="125" spans="1:33" x14ac:dyDescent="0.2">
      <c r="A125" t="s">
        <v>69</v>
      </c>
      <c r="B125" t="s">
        <v>70</v>
      </c>
      <c r="C125" t="s">
        <v>18</v>
      </c>
      <c r="D125">
        <v>413.0759888</v>
      </c>
      <c r="E125" t="s">
        <v>59</v>
      </c>
      <c r="F125">
        <v>0.16667264700000001</v>
      </c>
      <c r="J125" s="3"/>
      <c r="K125" s="2"/>
      <c r="L125" s="5"/>
      <c r="AF125" s="2"/>
    </row>
    <row r="126" spans="1:33" x14ac:dyDescent="0.2">
      <c r="A126" t="s">
        <v>69</v>
      </c>
      <c r="B126" t="s">
        <v>70</v>
      </c>
      <c r="C126" t="s">
        <v>18</v>
      </c>
      <c r="D126">
        <v>413.0759888</v>
      </c>
      <c r="E126" t="s">
        <v>60</v>
      </c>
      <c r="F126">
        <v>0.19682647289999999</v>
      </c>
      <c r="K126" s="2"/>
      <c r="AF126" s="2"/>
    </row>
    <row r="127" spans="1:33" x14ac:dyDescent="0.2">
      <c r="A127" t="s">
        <v>69</v>
      </c>
      <c r="B127" t="s">
        <v>70</v>
      </c>
      <c r="C127" t="s">
        <v>18</v>
      </c>
      <c r="D127">
        <v>413.0759888</v>
      </c>
      <c r="E127" t="s">
        <v>61</v>
      </c>
      <c r="F127">
        <v>0.21443784239999999</v>
      </c>
      <c r="K127" s="2"/>
      <c r="AF127" s="2"/>
    </row>
    <row r="128" spans="1:33" x14ac:dyDescent="0.2">
      <c r="A128" t="s">
        <v>69</v>
      </c>
      <c r="B128" t="s">
        <v>70</v>
      </c>
      <c r="C128" t="s">
        <v>18</v>
      </c>
      <c r="D128">
        <v>413.0759888</v>
      </c>
      <c r="E128" t="s">
        <v>62</v>
      </c>
      <c r="F128">
        <v>0.26652109619999997</v>
      </c>
      <c r="K128" s="2"/>
      <c r="AF128" s="2"/>
    </row>
    <row r="129" spans="1:32" x14ac:dyDescent="0.2">
      <c r="A129" t="s">
        <v>69</v>
      </c>
      <c r="B129" t="s">
        <v>70</v>
      </c>
      <c r="C129" t="s">
        <v>18</v>
      </c>
      <c r="D129">
        <v>413.0759888</v>
      </c>
      <c r="E129" t="s">
        <v>63</v>
      </c>
      <c r="F129">
        <v>0.28549820180000002</v>
      </c>
      <c r="K129" s="2"/>
      <c r="AF129" s="2"/>
    </row>
    <row r="130" spans="1:32" x14ac:dyDescent="0.2">
      <c r="A130" t="s">
        <v>69</v>
      </c>
      <c r="B130" t="s">
        <v>70</v>
      </c>
      <c r="C130" t="s">
        <v>18</v>
      </c>
      <c r="D130">
        <v>413.0759888</v>
      </c>
      <c r="E130" t="s">
        <v>64</v>
      </c>
      <c r="F130">
        <v>0.50609248880000002</v>
      </c>
      <c r="K130" s="2"/>
      <c r="AF130" s="2"/>
    </row>
    <row r="131" spans="1:32" x14ac:dyDescent="0.2">
      <c r="A131" t="s">
        <v>69</v>
      </c>
      <c r="B131" t="s">
        <v>70</v>
      </c>
      <c r="C131" t="s">
        <v>18</v>
      </c>
      <c r="D131">
        <v>413.0759888</v>
      </c>
      <c r="E131" t="s">
        <v>65</v>
      </c>
      <c r="F131">
        <v>0.61424416299999995</v>
      </c>
      <c r="K131" s="2"/>
      <c r="AF131" s="2"/>
    </row>
    <row r="132" spans="1:32" x14ac:dyDescent="0.2">
      <c r="A132" t="s">
        <v>69</v>
      </c>
      <c r="B132" t="s">
        <v>70</v>
      </c>
      <c r="C132" t="s">
        <v>18</v>
      </c>
      <c r="D132">
        <v>413.0759888</v>
      </c>
      <c r="E132" t="s">
        <v>66</v>
      </c>
      <c r="F132">
        <v>0.75098264219999999</v>
      </c>
      <c r="K132" s="2"/>
      <c r="AF132" s="2"/>
    </row>
    <row r="133" spans="1:32" x14ac:dyDescent="0.2">
      <c r="A133" t="s">
        <v>69</v>
      </c>
      <c r="B133" t="s">
        <v>70</v>
      </c>
      <c r="C133" t="s">
        <v>18</v>
      </c>
      <c r="D133">
        <v>413.0759888</v>
      </c>
      <c r="E133" t="s">
        <v>67</v>
      </c>
      <c r="F133">
        <v>0.87052470449999997</v>
      </c>
      <c r="K133" s="2"/>
      <c r="AF133" s="2"/>
    </row>
    <row r="134" spans="1:32" x14ac:dyDescent="0.2">
      <c r="A134" t="s">
        <v>69</v>
      </c>
      <c r="B134" t="s">
        <v>70</v>
      </c>
      <c r="C134" t="s">
        <v>17</v>
      </c>
      <c r="D134">
        <v>412.99664310000003</v>
      </c>
      <c r="E134" t="s">
        <v>54</v>
      </c>
      <c r="F134">
        <v>7.4429619129999999E-3</v>
      </c>
      <c r="K134" s="2"/>
      <c r="AF134" s="2"/>
    </row>
    <row r="135" spans="1:32" x14ac:dyDescent="0.2">
      <c r="A135" t="s">
        <v>69</v>
      </c>
      <c r="B135" t="s">
        <v>70</v>
      </c>
      <c r="C135" t="s">
        <v>17</v>
      </c>
      <c r="D135">
        <v>412.99664310000003</v>
      </c>
      <c r="E135" t="s">
        <v>55</v>
      </c>
      <c r="F135">
        <v>3.1376842410000001E-2</v>
      </c>
      <c r="K135" s="2"/>
      <c r="AF135" s="2"/>
    </row>
    <row r="136" spans="1:32" x14ac:dyDescent="0.2">
      <c r="A136" t="s">
        <v>69</v>
      </c>
      <c r="B136" t="s">
        <v>70</v>
      </c>
      <c r="C136" t="s">
        <v>17</v>
      </c>
      <c r="D136">
        <v>412.99664310000003</v>
      </c>
      <c r="E136" t="s">
        <v>56</v>
      </c>
      <c r="F136">
        <v>5.4901711640000003E-2</v>
      </c>
      <c r="K136" s="2"/>
      <c r="AF136" s="2"/>
    </row>
    <row r="137" spans="1:32" x14ac:dyDescent="0.2">
      <c r="A137" t="s">
        <v>69</v>
      </c>
      <c r="B137" t="s">
        <v>70</v>
      </c>
      <c r="C137" t="s">
        <v>17</v>
      </c>
      <c r="D137">
        <v>412.99664310000003</v>
      </c>
      <c r="E137" t="s">
        <v>57</v>
      </c>
      <c r="F137">
        <v>8.485676348E-2</v>
      </c>
      <c r="K137" s="2"/>
      <c r="AF137" s="2"/>
    </row>
    <row r="138" spans="1:32" x14ac:dyDescent="0.2">
      <c r="A138" t="s">
        <v>69</v>
      </c>
      <c r="B138" t="s">
        <v>70</v>
      </c>
      <c r="C138" t="s">
        <v>17</v>
      </c>
      <c r="D138">
        <v>412.99664310000003</v>
      </c>
      <c r="E138" t="s">
        <v>58</v>
      </c>
      <c r="F138">
        <v>0.1134485751</v>
      </c>
      <c r="K138" s="2"/>
      <c r="AF138" s="2"/>
    </row>
    <row r="139" spans="1:32" x14ac:dyDescent="0.2">
      <c r="A139" t="s">
        <v>69</v>
      </c>
      <c r="B139" t="s">
        <v>70</v>
      </c>
      <c r="C139" t="s">
        <v>17</v>
      </c>
      <c r="D139">
        <v>412.99664310000003</v>
      </c>
      <c r="E139" t="s">
        <v>59</v>
      </c>
      <c r="F139">
        <v>0.13992184399999999</v>
      </c>
      <c r="AF139" s="2"/>
    </row>
    <row r="140" spans="1:32" x14ac:dyDescent="0.2">
      <c r="A140" t="s">
        <v>69</v>
      </c>
      <c r="B140" t="s">
        <v>70</v>
      </c>
      <c r="C140" t="s">
        <v>17</v>
      </c>
      <c r="D140">
        <v>412.99664310000003</v>
      </c>
      <c r="E140" t="s">
        <v>60</v>
      </c>
      <c r="F140">
        <v>0.1627694368</v>
      </c>
      <c r="J140" s="3"/>
      <c r="K140" s="2"/>
      <c r="L140" s="5"/>
      <c r="AF140" s="2"/>
    </row>
    <row r="141" spans="1:32" x14ac:dyDescent="0.2">
      <c r="A141" t="s">
        <v>69</v>
      </c>
      <c r="B141" t="s">
        <v>70</v>
      </c>
      <c r="C141" t="s">
        <v>17</v>
      </c>
      <c r="D141">
        <v>412.99664310000003</v>
      </c>
      <c r="E141" t="s">
        <v>61</v>
      </c>
      <c r="F141">
        <v>0.1933770031</v>
      </c>
      <c r="K141" s="2"/>
      <c r="L141" s="7"/>
      <c r="AF141" s="2"/>
    </row>
    <row r="142" spans="1:32" x14ac:dyDescent="0.2">
      <c r="A142" t="s">
        <v>69</v>
      </c>
      <c r="B142" t="s">
        <v>70</v>
      </c>
      <c r="C142" t="s">
        <v>17</v>
      </c>
      <c r="D142">
        <v>412.99664310000003</v>
      </c>
      <c r="E142" t="s">
        <v>62</v>
      </c>
      <c r="F142">
        <v>0.220920071</v>
      </c>
      <c r="K142" s="2"/>
      <c r="L142" s="7"/>
      <c r="AF142" s="2"/>
    </row>
    <row r="143" spans="1:32" x14ac:dyDescent="0.2">
      <c r="A143" t="s">
        <v>69</v>
      </c>
      <c r="B143" t="s">
        <v>70</v>
      </c>
      <c r="C143" t="s">
        <v>17</v>
      </c>
      <c r="D143">
        <v>412.99664310000003</v>
      </c>
      <c r="E143" t="s">
        <v>63</v>
      </c>
      <c r="F143">
        <v>0.2424801439</v>
      </c>
      <c r="K143" s="2"/>
      <c r="L143" s="7"/>
      <c r="AF143" s="2"/>
    </row>
    <row r="144" spans="1:32" x14ac:dyDescent="0.2">
      <c r="A144" t="s">
        <v>69</v>
      </c>
      <c r="B144" t="s">
        <v>70</v>
      </c>
      <c r="C144" t="s">
        <v>17</v>
      </c>
      <c r="D144">
        <v>412.99664310000003</v>
      </c>
      <c r="E144" t="s">
        <v>64</v>
      </c>
      <c r="F144">
        <v>0.45631298419999999</v>
      </c>
      <c r="K144" s="2"/>
      <c r="L144" s="7"/>
      <c r="AF144" s="2"/>
    </row>
    <row r="145" spans="1:32" x14ac:dyDescent="0.2">
      <c r="A145" t="s">
        <v>69</v>
      </c>
      <c r="B145" t="s">
        <v>70</v>
      </c>
      <c r="C145" t="s">
        <v>17</v>
      </c>
      <c r="D145">
        <v>412.99664310000003</v>
      </c>
      <c r="E145" t="s">
        <v>65</v>
      </c>
      <c r="F145">
        <v>0.57400971649999999</v>
      </c>
      <c r="K145" s="2"/>
      <c r="L145" s="7"/>
      <c r="AF145" s="2"/>
    </row>
    <row r="146" spans="1:32" x14ac:dyDescent="0.2">
      <c r="A146" t="s">
        <v>69</v>
      </c>
      <c r="B146" t="s">
        <v>70</v>
      </c>
      <c r="C146" t="s">
        <v>17</v>
      </c>
      <c r="D146">
        <v>412.99664310000003</v>
      </c>
      <c r="E146" t="s">
        <v>66</v>
      </c>
      <c r="F146">
        <v>0.7121902108</v>
      </c>
      <c r="K146" s="2"/>
      <c r="L146" s="7"/>
      <c r="AF146" s="2"/>
    </row>
    <row r="147" spans="1:32" x14ac:dyDescent="0.2">
      <c r="A147" t="s">
        <v>69</v>
      </c>
      <c r="B147" t="s">
        <v>70</v>
      </c>
      <c r="C147" t="s">
        <v>17</v>
      </c>
      <c r="D147">
        <v>412.99664310000003</v>
      </c>
      <c r="E147" t="s">
        <v>67</v>
      </c>
      <c r="F147">
        <v>0.81504243610000005</v>
      </c>
      <c r="K147" s="2"/>
      <c r="L147" s="7"/>
      <c r="AF147" s="2"/>
    </row>
    <row r="148" spans="1:32" x14ac:dyDescent="0.2">
      <c r="A148" t="s">
        <v>69</v>
      </c>
      <c r="B148" t="s">
        <v>70</v>
      </c>
      <c r="C148" t="s">
        <v>19</v>
      </c>
      <c r="D148">
        <v>412.97192380000001</v>
      </c>
      <c r="E148" t="s">
        <v>54</v>
      </c>
      <c r="F148">
        <v>1.087583695E-2</v>
      </c>
      <c r="K148" s="2"/>
      <c r="L148" s="7"/>
      <c r="AF148" s="2"/>
    </row>
    <row r="149" spans="1:32" x14ac:dyDescent="0.2">
      <c r="A149" t="s">
        <v>69</v>
      </c>
      <c r="B149" t="s">
        <v>70</v>
      </c>
      <c r="C149" t="s">
        <v>19</v>
      </c>
      <c r="D149">
        <v>412.97192380000001</v>
      </c>
      <c r="E149" t="s">
        <v>55</v>
      </c>
      <c r="F149">
        <v>4.8566188660000002E-2</v>
      </c>
      <c r="K149" s="2"/>
      <c r="L149" s="7"/>
      <c r="AF149" s="2"/>
    </row>
    <row r="150" spans="1:32" x14ac:dyDescent="0.2">
      <c r="A150" t="s">
        <v>69</v>
      </c>
      <c r="B150" t="s">
        <v>70</v>
      </c>
      <c r="C150" t="s">
        <v>19</v>
      </c>
      <c r="D150">
        <v>412.97192380000001</v>
      </c>
      <c r="E150" t="s">
        <v>56</v>
      </c>
      <c r="F150">
        <v>7.9891413450000004E-2</v>
      </c>
      <c r="K150" s="2"/>
      <c r="L150" s="7"/>
      <c r="AF150" s="2"/>
    </row>
    <row r="151" spans="1:32" x14ac:dyDescent="0.2">
      <c r="A151" t="s">
        <v>69</v>
      </c>
      <c r="B151" t="s">
        <v>70</v>
      </c>
      <c r="C151" t="s">
        <v>19</v>
      </c>
      <c r="D151">
        <v>412.97192380000001</v>
      </c>
      <c r="E151" t="s">
        <v>57</v>
      </c>
      <c r="F151">
        <v>0.106736809</v>
      </c>
      <c r="K151" s="2"/>
      <c r="L151" s="7"/>
      <c r="AF151" s="2"/>
    </row>
    <row r="152" spans="1:32" x14ac:dyDescent="0.2">
      <c r="A152" t="s">
        <v>69</v>
      </c>
      <c r="B152" t="s">
        <v>70</v>
      </c>
      <c r="C152" t="s">
        <v>19</v>
      </c>
      <c r="D152">
        <v>412.97192380000001</v>
      </c>
      <c r="E152" t="s">
        <v>58</v>
      </c>
      <c r="F152">
        <v>0.1371043921</v>
      </c>
      <c r="K152" s="2"/>
      <c r="L152" s="7"/>
      <c r="AF152" s="2"/>
    </row>
    <row r="153" spans="1:32" x14ac:dyDescent="0.2">
      <c r="A153" t="s">
        <v>69</v>
      </c>
      <c r="B153" t="s">
        <v>70</v>
      </c>
      <c r="C153" t="s">
        <v>19</v>
      </c>
      <c r="D153">
        <v>412.97192380000001</v>
      </c>
      <c r="E153" t="s">
        <v>59</v>
      </c>
      <c r="F153">
        <v>0.16244168580000001</v>
      </c>
      <c r="K153" s="2"/>
      <c r="L153" s="7"/>
      <c r="AF153" s="2"/>
    </row>
    <row r="154" spans="1:32" x14ac:dyDescent="0.2">
      <c r="A154" t="s">
        <v>69</v>
      </c>
      <c r="B154" t="s">
        <v>70</v>
      </c>
      <c r="C154" t="s">
        <v>19</v>
      </c>
      <c r="D154">
        <v>412.97192380000001</v>
      </c>
      <c r="E154" t="s">
        <v>60</v>
      </c>
      <c r="F154">
        <v>0.19379010799999999</v>
      </c>
      <c r="AF154" s="2"/>
    </row>
    <row r="155" spans="1:32" ht="16" x14ac:dyDescent="0.2">
      <c r="A155" t="s">
        <v>69</v>
      </c>
      <c r="B155" t="s">
        <v>70</v>
      </c>
      <c r="C155" t="s">
        <v>19</v>
      </c>
      <c r="D155">
        <v>412.97192380000001</v>
      </c>
      <c r="E155" t="s">
        <v>61</v>
      </c>
      <c r="F155">
        <v>0.22611190380000001</v>
      </c>
      <c r="G155" s="11"/>
      <c r="AF155" s="2"/>
    </row>
    <row r="156" spans="1:32" x14ac:dyDescent="0.2">
      <c r="A156" t="s">
        <v>69</v>
      </c>
      <c r="B156" t="s">
        <v>70</v>
      </c>
      <c r="C156" t="s">
        <v>19</v>
      </c>
      <c r="D156">
        <v>412.97192380000001</v>
      </c>
      <c r="E156" t="s">
        <v>62</v>
      </c>
      <c r="F156">
        <v>0.25261110069999998</v>
      </c>
      <c r="AF156" s="2"/>
    </row>
    <row r="157" spans="1:32" x14ac:dyDescent="0.2">
      <c r="A157" t="s">
        <v>69</v>
      </c>
      <c r="B157" t="s">
        <v>70</v>
      </c>
      <c r="C157" t="s">
        <v>19</v>
      </c>
      <c r="D157">
        <v>412.97192380000001</v>
      </c>
      <c r="E157" t="s">
        <v>63</v>
      </c>
      <c r="F157">
        <v>0.28890359399999999</v>
      </c>
      <c r="J157" s="3"/>
      <c r="K157" s="2"/>
      <c r="L157" s="5"/>
      <c r="AF157" s="2"/>
    </row>
    <row r="158" spans="1:32" x14ac:dyDescent="0.2">
      <c r="A158" t="s">
        <v>69</v>
      </c>
      <c r="B158" t="s">
        <v>70</v>
      </c>
      <c r="C158" t="s">
        <v>19</v>
      </c>
      <c r="D158">
        <v>412.97192380000001</v>
      </c>
      <c r="E158" t="s">
        <v>64</v>
      </c>
      <c r="F158">
        <v>0.46841809150000002</v>
      </c>
      <c r="K158" s="2"/>
      <c r="AF158" s="2"/>
    </row>
    <row r="159" spans="1:32" x14ac:dyDescent="0.2">
      <c r="A159" t="s">
        <v>69</v>
      </c>
      <c r="B159" t="s">
        <v>70</v>
      </c>
      <c r="C159" t="s">
        <v>19</v>
      </c>
      <c r="D159">
        <v>412.97192380000001</v>
      </c>
      <c r="E159" t="s">
        <v>65</v>
      </c>
      <c r="F159">
        <v>0.58350074289999998</v>
      </c>
      <c r="K159" s="2"/>
      <c r="AF159" s="2"/>
    </row>
    <row r="160" spans="1:32" x14ac:dyDescent="0.2">
      <c r="A160" t="s">
        <v>69</v>
      </c>
      <c r="B160" t="s">
        <v>70</v>
      </c>
      <c r="C160" t="s">
        <v>19</v>
      </c>
      <c r="D160">
        <v>412.97192380000001</v>
      </c>
      <c r="E160" t="s">
        <v>66</v>
      </c>
      <c r="F160">
        <v>0.6608830094</v>
      </c>
      <c r="K160" s="2"/>
      <c r="AF160" s="2"/>
    </row>
    <row r="161" spans="1:32" x14ac:dyDescent="0.2">
      <c r="A161" t="s">
        <v>69</v>
      </c>
      <c r="B161" t="s">
        <v>70</v>
      </c>
      <c r="C161" t="s">
        <v>19</v>
      </c>
      <c r="D161">
        <v>412.97192380000001</v>
      </c>
      <c r="E161" t="s">
        <v>67</v>
      </c>
      <c r="F161">
        <v>0.74354958530000004</v>
      </c>
      <c r="K161" s="2"/>
      <c r="AF161" s="2"/>
    </row>
    <row r="162" spans="1:32" x14ac:dyDescent="0.2">
      <c r="A162" t="s">
        <v>71</v>
      </c>
      <c r="B162" t="s">
        <v>72</v>
      </c>
      <c r="C162" t="s">
        <v>37</v>
      </c>
      <c r="D162">
        <v>413</v>
      </c>
      <c r="E162" t="s">
        <v>54</v>
      </c>
      <c r="F162">
        <v>4.7969419999999999E-2</v>
      </c>
      <c r="K162" s="2"/>
      <c r="AF162" s="2"/>
    </row>
    <row r="163" spans="1:32" x14ac:dyDescent="0.2">
      <c r="A163" t="s">
        <v>71</v>
      </c>
      <c r="B163" t="s">
        <v>72</v>
      </c>
      <c r="C163" t="s">
        <v>37</v>
      </c>
      <c r="D163">
        <v>413</v>
      </c>
      <c r="E163" t="s">
        <v>58</v>
      </c>
      <c r="F163">
        <v>0.31474000000000002</v>
      </c>
      <c r="K163" s="2"/>
      <c r="AF163" s="2"/>
    </row>
    <row r="164" spans="1:32" x14ac:dyDescent="0.2">
      <c r="A164" t="s">
        <v>71</v>
      </c>
      <c r="B164" t="s">
        <v>72</v>
      </c>
      <c r="C164" t="s">
        <v>37</v>
      </c>
      <c r="D164">
        <v>413</v>
      </c>
      <c r="E164" t="s">
        <v>63</v>
      </c>
      <c r="F164">
        <v>0.41388000000000003</v>
      </c>
      <c r="K164" s="2"/>
      <c r="AF164" s="2"/>
    </row>
    <row r="165" spans="1:32" x14ac:dyDescent="0.2">
      <c r="A165" t="s">
        <v>71</v>
      </c>
      <c r="B165" t="s">
        <v>72</v>
      </c>
      <c r="C165" t="s">
        <v>37</v>
      </c>
      <c r="D165">
        <v>413</v>
      </c>
      <c r="E165" t="s">
        <v>64</v>
      </c>
      <c r="F165">
        <v>0.62738000000000005</v>
      </c>
      <c r="K165" s="2"/>
      <c r="AF165" s="2"/>
    </row>
    <row r="166" spans="1:32" x14ac:dyDescent="0.2">
      <c r="A166" t="s">
        <v>71</v>
      </c>
      <c r="B166" t="s">
        <v>72</v>
      </c>
      <c r="C166" t="s">
        <v>37</v>
      </c>
      <c r="D166">
        <v>413</v>
      </c>
      <c r="E166" t="s">
        <v>65</v>
      </c>
      <c r="F166">
        <v>0.69762999999999997</v>
      </c>
      <c r="K166" s="2"/>
      <c r="AF166" s="2"/>
    </row>
    <row r="167" spans="1:32" x14ac:dyDescent="0.2">
      <c r="A167" t="s">
        <v>71</v>
      </c>
      <c r="B167" t="s">
        <v>72</v>
      </c>
      <c r="C167" t="s">
        <v>37</v>
      </c>
      <c r="D167">
        <v>413</v>
      </c>
      <c r="E167" t="s">
        <v>66</v>
      </c>
      <c r="F167">
        <v>0.82550000000000001</v>
      </c>
      <c r="K167" s="2"/>
      <c r="AF167" s="2"/>
    </row>
    <row r="168" spans="1:32" x14ac:dyDescent="0.2">
      <c r="A168" t="s">
        <v>71</v>
      </c>
      <c r="B168" t="s">
        <v>72</v>
      </c>
      <c r="C168" t="s">
        <v>37</v>
      </c>
      <c r="D168">
        <v>413</v>
      </c>
      <c r="E168" t="s">
        <v>67</v>
      </c>
      <c r="F168">
        <v>0.95071000000000006</v>
      </c>
      <c r="K168" s="2"/>
      <c r="AF168" s="2"/>
    </row>
    <row r="169" spans="1:32" x14ac:dyDescent="0.2">
      <c r="A169" t="s">
        <v>71</v>
      </c>
      <c r="B169" t="s">
        <v>72</v>
      </c>
      <c r="C169" t="s">
        <v>16</v>
      </c>
      <c r="D169">
        <v>413.05688479999998</v>
      </c>
      <c r="E169" t="s">
        <v>54</v>
      </c>
      <c r="F169">
        <v>2.4124771359999998E-2</v>
      </c>
      <c r="H169">
        <v>413.03295900000001</v>
      </c>
      <c r="K169" s="2"/>
      <c r="AF169" s="2"/>
    </row>
    <row r="170" spans="1:32" x14ac:dyDescent="0.2">
      <c r="A170" t="s">
        <v>71</v>
      </c>
      <c r="B170" t="s">
        <v>72</v>
      </c>
      <c r="C170" t="s">
        <v>16</v>
      </c>
      <c r="D170">
        <v>413.05688479999998</v>
      </c>
      <c r="E170" t="s">
        <v>55</v>
      </c>
      <c r="F170">
        <v>6.4320914450000002E-2</v>
      </c>
      <c r="K170" s="2"/>
      <c r="AF170" s="2"/>
    </row>
    <row r="171" spans="1:32" x14ac:dyDescent="0.2">
      <c r="A171" t="s">
        <v>71</v>
      </c>
      <c r="B171" t="s">
        <v>72</v>
      </c>
      <c r="C171" t="s">
        <v>16</v>
      </c>
      <c r="D171">
        <v>413.05688479999998</v>
      </c>
      <c r="E171" t="s">
        <v>56</v>
      </c>
      <c r="F171">
        <v>8.8217988610000006E-2</v>
      </c>
      <c r="AF171" s="2"/>
    </row>
    <row r="172" spans="1:32" x14ac:dyDescent="0.2">
      <c r="A172" t="s">
        <v>71</v>
      </c>
      <c r="B172" t="s">
        <v>72</v>
      </c>
      <c r="C172" t="s">
        <v>16</v>
      </c>
      <c r="D172">
        <v>413.05688479999998</v>
      </c>
      <c r="E172" t="s">
        <v>57</v>
      </c>
      <c r="F172">
        <v>0.1114570126</v>
      </c>
      <c r="AF172" s="2"/>
    </row>
    <row r="173" spans="1:32" x14ac:dyDescent="0.2">
      <c r="A173" t="s">
        <v>71</v>
      </c>
      <c r="B173" t="s">
        <v>72</v>
      </c>
      <c r="C173" t="s">
        <v>16</v>
      </c>
      <c r="D173">
        <v>413.05688479999998</v>
      </c>
      <c r="E173" t="s">
        <v>58</v>
      </c>
      <c r="F173">
        <v>0.1405919343</v>
      </c>
      <c r="K173" s="2"/>
      <c r="AF173" s="2"/>
    </row>
    <row r="174" spans="1:32" x14ac:dyDescent="0.2">
      <c r="A174" t="s">
        <v>71</v>
      </c>
      <c r="B174" t="s">
        <v>72</v>
      </c>
      <c r="C174" t="s">
        <v>16</v>
      </c>
      <c r="D174">
        <v>413.05688479999998</v>
      </c>
      <c r="E174" t="s">
        <v>59</v>
      </c>
      <c r="F174">
        <v>0.16284301879999999</v>
      </c>
      <c r="K174" s="2"/>
      <c r="AF174" s="2"/>
    </row>
    <row r="175" spans="1:32" x14ac:dyDescent="0.2">
      <c r="A175" t="s">
        <v>71</v>
      </c>
      <c r="B175" t="s">
        <v>72</v>
      </c>
      <c r="C175" t="s">
        <v>16</v>
      </c>
      <c r="D175">
        <v>413.05688479999998</v>
      </c>
      <c r="E175" t="s">
        <v>60</v>
      </c>
      <c r="F175">
        <v>0.1950262636</v>
      </c>
      <c r="K175" s="2"/>
      <c r="AF175" s="2"/>
    </row>
    <row r="176" spans="1:32" x14ac:dyDescent="0.2">
      <c r="A176" t="s">
        <v>71</v>
      </c>
      <c r="B176" t="s">
        <v>72</v>
      </c>
      <c r="C176" t="s">
        <v>16</v>
      </c>
      <c r="D176">
        <v>413.05688479999998</v>
      </c>
      <c r="E176" t="s">
        <v>61</v>
      </c>
      <c r="F176">
        <v>0.22422894839999999</v>
      </c>
      <c r="K176" s="2"/>
      <c r="AF176" s="2"/>
    </row>
    <row r="177" spans="1:32" x14ac:dyDescent="0.2">
      <c r="A177" t="s">
        <v>71</v>
      </c>
      <c r="B177" t="s">
        <v>72</v>
      </c>
      <c r="C177" t="s">
        <v>16</v>
      </c>
      <c r="D177">
        <v>413.05688479999998</v>
      </c>
      <c r="E177" t="s">
        <v>62</v>
      </c>
      <c r="F177">
        <v>0.2481204122</v>
      </c>
      <c r="K177" s="2"/>
      <c r="AF177" s="2"/>
    </row>
    <row r="178" spans="1:32" x14ac:dyDescent="0.2">
      <c r="A178" t="s">
        <v>71</v>
      </c>
      <c r="B178" t="s">
        <v>72</v>
      </c>
      <c r="C178" t="s">
        <v>16</v>
      </c>
      <c r="D178">
        <v>413.05688479999998</v>
      </c>
      <c r="E178" t="s">
        <v>63</v>
      </c>
      <c r="F178">
        <v>0.26240128280000002</v>
      </c>
      <c r="K178" s="2"/>
      <c r="AF178" s="2"/>
    </row>
    <row r="179" spans="1:32" x14ac:dyDescent="0.2">
      <c r="A179" t="s">
        <v>71</v>
      </c>
      <c r="B179" t="s">
        <v>72</v>
      </c>
      <c r="C179" t="s">
        <v>16</v>
      </c>
      <c r="D179">
        <v>413.05688479999998</v>
      </c>
      <c r="E179" t="s">
        <v>64</v>
      </c>
      <c r="F179">
        <v>0.43038794400000002</v>
      </c>
      <c r="K179" s="2"/>
      <c r="AF179" s="2"/>
    </row>
    <row r="180" spans="1:32" x14ac:dyDescent="0.2">
      <c r="A180" t="s">
        <v>71</v>
      </c>
      <c r="B180" t="s">
        <v>72</v>
      </c>
      <c r="C180" t="s">
        <v>16</v>
      </c>
      <c r="D180">
        <v>413.05688479999998</v>
      </c>
      <c r="E180" t="s">
        <v>65</v>
      </c>
      <c r="F180">
        <v>0.53875106569999998</v>
      </c>
      <c r="K180" s="2"/>
      <c r="AF180" s="2"/>
    </row>
    <row r="181" spans="1:32" x14ac:dyDescent="0.2">
      <c r="A181" t="s">
        <v>71</v>
      </c>
      <c r="B181" t="s">
        <v>72</v>
      </c>
      <c r="C181" t="s">
        <v>16</v>
      </c>
      <c r="D181">
        <v>413.05688479999998</v>
      </c>
      <c r="E181" t="s">
        <v>66</v>
      </c>
      <c r="F181">
        <v>0.68780386449999997</v>
      </c>
      <c r="K181" s="2"/>
    </row>
    <row r="182" spans="1:32" x14ac:dyDescent="0.2">
      <c r="A182" t="s">
        <v>71</v>
      </c>
      <c r="B182" t="s">
        <v>72</v>
      </c>
      <c r="C182" t="s">
        <v>16</v>
      </c>
      <c r="D182">
        <v>413.05688479999998</v>
      </c>
      <c r="E182" t="s">
        <v>67</v>
      </c>
      <c r="F182">
        <v>0.81589198110000005</v>
      </c>
      <c r="K182" s="2"/>
    </row>
    <row r="183" spans="1:32" x14ac:dyDescent="0.2">
      <c r="A183" t="s">
        <v>71</v>
      </c>
      <c r="B183" t="s">
        <v>72</v>
      </c>
      <c r="C183" t="s">
        <v>96</v>
      </c>
      <c r="D183">
        <v>413.05688479999998</v>
      </c>
      <c r="E183" t="s">
        <v>54</v>
      </c>
      <c r="F183">
        <v>2.0024962720000001E-2</v>
      </c>
      <c r="K183" s="2"/>
      <c r="AF183" s="2"/>
    </row>
    <row r="184" spans="1:32" x14ac:dyDescent="0.2">
      <c r="A184" t="s">
        <v>71</v>
      </c>
      <c r="B184" t="s">
        <v>72</v>
      </c>
      <c r="C184" t="s">
        <v>96</v>
      </c>
      <c r="D184">
        <v>413.05688479999998</v>
      </c>
      <c r="E184" t="s">
        <v>55</v>
      </c>
      <c r="F184">
        <v>7.7722869809999998E-2</v>
      </c>
      <c r="K184" s="2"/>
      <c r="AF184" s="2"/>
    </row>
    <row r="185" spans="1:32" x14ac:dyDescent="0.2">
      <c r="A185" t="s">
        <v>71</v>
      </c>
      <c r="B185" t="s">
        <v>72</v>
      </c>
      <c r="C185" t="s">
        <v>96</v>
      </c>
      <c r="D185">
        <v>413.05688479999998</v>
      </c>
      <c r="E185" t="s">
        <v>56</v>
      </c>
      <c r="F185">
        <v>0.1095580533</v>
      </c>
      <c r="AF185" s="2"/>
    </row>
    <row r="186" spans="1:32" x14ac:dyDescent="0.2">
      <c r="A186" t="s">
        <v>71</v>
      </c>
      <c r="B186" t="s">
        <v>72</v>
      </c>
      <c r="C186" t="s">
        <v>96</v>
      </c>
      <c r="D186">
        <v>413.05688479999998</v>
      </c>
      <c r="E186" t="s">
        <v>57</v>
      </c>
      <c r="F186">
        <v>0.1349957138</v>
      </c>
      <c r="AF186" s="2"/>
    </row>
    <row r="187" spans="1:32" x14ac:dyDescent="0.2">
      <c r="A187" t="s">
        <v>71</v>
      </c>
      <c r="B187" t="s">
        <v>72</v>
      </c>
      <c r="C187" t="s">
        <v>96</v>
      </c>
      <c r="D187">
        <v>413.05688479999998</v>
      </c>
      <c r="E187" t="s">
        <v>58</v>
      </c>
      <c r="F187">
        <v>0.1668696553</v>
      </c>
      <c r="K187" s="2"/>
      <c r="AF187" s="2"/>
    </row>
    <row r="188" spans="1:32" x14ac:dyDescent="0.2">
      <c r="A188" t="s">
        <v>71</v>
      </c>
      <c r="B188" t="s">
        <v>72</v>
      </c>
      <c r="C188" t="s">
        <v>96</v>
      </c>
      <c r="D188">
        <v>413.05688479999998</v>
      </c>
      <c r="E188" t="s">
        <v>59</v>
      </c>
      <c r="F188">
        <v>0.18871611360000001</v>
      </c>
      <c r="K188" s="2"/>
      <c r="AF188" s="2"/>
    </row>
    <row r="189" spans="1:32" x14ac:dyDescent="0.2">
      <c r="A189" t="s">
        <v>71</v>
      </c>
      <c r="B189" t="s">
        <v>72</v>
      </c>
      <c r="C189" t="s">
        <v>96</v>
      </c>
      <c r="D189">
        <v>413.05688479999998</v>
      </c>
      <c r="E189" t="s">
        <v>60</v>
      </c>
      <c r="F189">
        <v>0.21451206510000001</v>
      </c>
      <c r="K189" s="2"/>
      <c r="AF189" s="2"/>
    </row>
    <row r="190" spans="1:32" x14ac:dyDescent="0.2">
      <c r="A190" t="s">
        <v>71</v>
      </c>
      <c r="B190" t="s">
        <v>72</v>
      </c>
      <c r="C190" t="s">
        <v>96</v>
      </c>
      <c r="D190">
        <v>413.05688479999998</v>
      </c>
      <c r="E190" t="s">
        <v>61</v>
      </c>
      <c r="F190">
        <v>0.25867241619999998</v>
      </c>
      <c r="K190" s="2"/>
      <c r="AF190" s="2"/>
    </row>
    <row r="191" spans="1:32" x14ac:dyDescent="0.2">
      <c r="A191" t="s">
        <v>71</v>
      </c>
      <c r="B191" t="s">
        <v>72</v>
      </c>
      <c r="C191" t="s">
        <v>96</v>
      </c>
      <c r="D191">
        <v>413.05688479999998</v>
      </c>
      <c r="E191" t="s">
        <v>62</v>
      </c>
      <c r="F191">
        <v>0.28187799450000001</v>
      </c>
      <c r="K191" s="2"/>
      <c r="AF191" s="2"/>
    </row>
    <row r="192" spans="1:32" x14ac:dyDescent="0.2">
      <c r="A192" t="s">
        <v>71</v>
      </c>
      <c r="B192" t="s">
        <v>72</v>
      </c>
      <c r="C192" t="s">
        <v>96</v>
      </c>
      <c r="D192">
        <v>413.05688479999998</v>
      </c>
      <c r="E192" t="s">
        <v>63</v>
      </c>
      <c r="F192">
        <v>0.29690930250000003</v>
      </c>
      <c r="K192" s="2"/>
      <c r="AF192" s="2"/>
    </row>
    <row r="193" spans="1:32" x14ac:dyDescent="0.2">
      <c r="A193" t="s">
        <v>71</v>
      </c>
      <c r="B193" t="s">
        <v>72</v>
      </c>
      <c r="C193" t="s">
        <v>96</v>
      </c>
      <c r="D193">
        <v>413.05688479999998</v>
      </c>
      <c r="E193" t="s">
        <v>64</v>
      </c>
      <c r="F193">
        <v>0.51234287020000002</v>
      </c>
      <c r="K193" s="2"/>
      <c r="AF193" s="2"/>
    </row>
    <row r="194" spans="1:32" x14ac:dyDescent="0.2">
      <c r="A194" t="s">
        <v>71</v>
      </c>
      <c r="B194" t="s">
        <v>72</v>
      </c>
      <c r="C194" t="s">
        <v>96</v>
      </c>
      <c r="D194">
        <v>413.05688479999998</v>
      </c>
      <c r="E194" t="s">
        <v>65</v>
      </c>
      <c r="F194">
        <v>0.61852663760000004</v>
      </c>
      <c r="K194" s="2"/>
      <c r="AF194" s="2"/>
    </row>
    <row r="195" spans="1:32" x14ac:dyDescent="0.2">
      <c r="A195" t="s">
        <v>71</v>
      </c>
      <c r="B195" t="s">
        <v>72</v>
      </c>
      <c r="C195" t="s">
        <v>96</v>
      </c>
      <c r="D195">
        <v>413.05688479999998</v>
      </c>
      <c r="E195" t="s">
        <v>66</v>
      </c>
      <c r="F195">
        <v>0.74964970350000004</v>
      </c>
      <c r="K195" s="2"/>
    </row>
    <row r="196" spans="1:32" x14ac:dyDescent="0.2">
      <c r="A196" t="s">
        <v>71</v>
      </c>
      <c r="B196" t="s">
        <v>72</v>
      </c>
      <c r="C196" t="s">
        <v>96</v>
      </c>
      <c r="D196">
        <v>413.05688479999998</v>
      </c>
      <c r="E196" t="s">
        <v>67</v>
      </c>
      <c r="F196">
        <v>0.80146938560000003</v>
      </c>
      <c r="K196" s="2"/>
    </row>
    <row r="197" spans="1:32" x14ac:dyDescent="0.2">
      <c r="A197" t="s">
        <v>71</v>
      </c>
      <c r="B197" t="s">
        <v>72</v>
      </c>
      <c r="C197" t="s">
        <v>38</v>
      </c>
      <c r="D197">
        <v>413.03300000000002</v>
      </c>
      <c r="E197" t="s">
        <v>54</v>
      </c>
      <c r="F197">
        <v>5.0971679999999998E-2</v>
      </c>
      <c r="K197" s="2"/>
    </row>
    <row r="198" spans="1:32" x14ac:dyDescent="0.2">
      <c r="A198" t="s">
        <v>71</v>
      </c>
      <c r="B198" t="s">
        <v>72</v>
      </c>
      <c r="C198" t="s">
        <v>38</v>
      </c>
      <c r="D198">
        <v>413.03300000000002</v>
      </c>
      <c r="E198" t="s">
        <v>58</v>
      </c>
      <c r="F198">
        <v>0.24737000000000001</v>
      </c>
      <c r="K198" s="2"/>
    </row>
    <row r="199" spans="1:32" x14ac:dyDescent="0.2">
      <c r="A199" t="s">
        <v>71</v>
      </c>
      <c r="B199" t="s">
        <v>72</v>
      </c>
      <c r="C199" t="s">
        <v>38</v>
      </c>
      <c r="D199">
        <v>413.03300000000002</v>
      </c>
      <c r="E199" t="s">
        <v>66</v>
      </c>
      <c r="F199">
        <v>0.79090890000000003</v>
      </c>
    </row>
    <row r="200" spans="1:32" x14ac:dyDescent="0.2">
      <c r="A200" t="s">
        <v>73</v>
      </c>
      <c r="B200" t="s">
        <v>74</v>
      </c>
      <c r="C200" t="s">
        <v>10</v>
      </c>
      <c r="D200">
        <v>413.0283508</v>
      </c>
      <c r="E200" t="s">
        <v>54</v>
      </c>
      <c r="F200">
        <v>1.522785705E-2</v>
      </c>
      <c r="J200" s="7"/>
      <c r="K200" s="2"/>
      <c r="L200" s="7"/>
    </row>
    <row r="201" spans="1:32" x14ac:dyDescent="0.2">
      <c r="A201" t="s">
        <v>73</v>
      </c>
      <c r="B201" t="s">
        <v>74</v>
      </c>
      <c r="C201" t="s">
        <v>10</v>
      </c>
      <c r="D201">
        <v>413.0283508</v>
      </c>
      <c r="E201" t="s">
        <v>55</v>
      </c>
      <c r="F201">
        <v>4.4089797880000003E-2</v>
      </c>
      <c r="J201" s="7"/>
      <c r="K201" s="2"/>
      <c r="L201" s="7"/>
    </row>
    <row r="202" spans="1:32" x14ac:dyDescent="0.2">
      <c r="A202" t="s">
        <v>73</v>
      </c>
      <c r="B202" t="s">
        <v>74</v>
      </c>
      <c r="C202" t="s">
        <v>10</v>
      </c>
      <c r="D202">
        <v>413.0283508</v>
      </c>
      <c r="E202" t="s">
        <v>56</v>
      </c>
      <c r="F202">
        <v>5.4607156660000003E-2</v>
      </c>
      <c r="K202" s="2"/>
    </row>
    <row r="203" spans="1:32" x14ac:dyDescent="0.2">
      <c r="A203" t="s">
        <v>73</v>
      </c>
      <c r="B203" t="s">
        <v>74</v>
      </c>
      <c r="C203" t="s">
        <v>10</v>
      </c>
      <c r="D203">
        <v>413.0283508</v>
      </c>
      <c r="E203" t="s">
        <v>57</v>
      </c>
      <c r="F203">
        <v>7.9970665280000006E-2</v>
      </c>
      <c r="J203" s="7"/>
      <c r="K203" s="2"/>
      <c r="L203" s="7"/>
    </row>
    <row r="204" spans="1:32" x14ac:dyDescent="0.2">
      <c r="A204" t="s">
        <v>73</v>
      </c>
      <c r="B204" t="s">
        <v>74</v>
      </c>
      <c r="C204" t="s">
        <v>10</v>
      </c>
      <c r="D204">
        <v>413.0283508</v>
      </c>
      <c r="E204" t="s">
        <v>58</v>
      </c>
      <c r="F204">
        <v>0.10853017869999999</v>
      </c>
      <c r="K204" s="2"/>
    </row>
    <row r="205" spans="1:32" x14ac:dyDescent="0.2">
      <c r="A205" t="s">
        <v>73</v>
      </c>
      <c r="B205" t="s">
        <v>74</v>
      </c>
      <c r="C205" t="s">
        <v>10</v>
      </c>
      <c r="D205">
        <v>413.0283508</v>
      </c>
      <c r="E205" t="s">
        <v>59</v>
      </c>
      <c r="F205">
        <v>0.11863620580000001</v>
      </c>
      <c r="K205" s="2"/>
    </row>
    <row r="206" spans="1:32" x14ac:dyDescent="0.2">
      <c r="A206" t="s">
        <v>73</v>
      </c>
      <c r="B206" t="s">
        <v>74</v>
      </c>
      <c r="C206" t="s">
        <v>10</v>
      </c>
      <c r="D206">
        <v>413.0283508</v>
      </c>
      <c r="E206" t="s">
        <v>60</v>
      </c>
      <c r="F206">
        <v>0.17795573170000001</v>
      </c>
      <c r="K206" s="2"/>
    </row>
    <row r="207" spans="1:32" x14ac:dyDescent="0.2">
      <c r="A207" t="s">
        <v>73</v>
      </c>
      <c r="B207" t="s">
        <v>74</v>
      </c>
      <c r="C207" t="s">
        <v>10</v>
      </c>
      <c r="D207">
        <v>413.0283508</v>
      </c>
      <c r="E207" t="s">
        <v>61</v>
      </c>
      <c r="F207">
        <v>0.21131731570000001</v>
      </c>
      <c r="J207" s="7"/>
      <c r="K207" s="2"/>
      <c r="L207" s="7"/>
    </row>
    <row r="208" spans="1:32" x14ac:dyDescent="0.2">
      <c r="A208" t="s">
        <v>73</v>
      </c>
      <c r="B208" t="s">
        <v>74</v>
      </c>
      <c r="C208" t="s">
        <v>10</v>
      </c>
      <c r="D208">
        <v>413.0283508</v>
      </c>
      <c r="E208" t="s">
        <v>62</v>
      </c>
      <c r="F208">
        <v>0.260540247</v>
      </c>
      <c r="K208" s="2"/>
    </row>
    <row r="209" spans="1:12" x14ac:dyDescent="0.2">
      <c r="A209" t="s">
        <v>73</v>
      </c>
      <c r="B209" t="s">
        <v>74</v>
      </c>
      <c r="C209" t="s">
        <v>10</v>
      </c>
      <c r="D209">
        <v>413.0283508</v>
      </c>
      <c r="E209" t="s">
        <v>63</v>
      </c>
      <c r="F209">
        <v>0.28424909710000001</v>
      </c>
      <c r="K209" s="2"/>
    </row>
    <row r="210" spans="1:12" x14ac:dyDescent="0.2">
      <c r="A210" t="s">
        <v>73</v>
      </c>
      <c r="B210" t="s">
        <v>74</v>
      </c>
      <c r="C210" t="s">
        <v>10</v>
      </c>
      <c r="D210">
        <v>413.0283508</v>
      </c>
      <c r="E210" t="s">
        <v>64</v>
      </c>
      <c r="F210">
        <v>0.385373354</v>
      </c>
      <c r="K210" s="2"/>
    </row>
    <row r="211" spans="1:12" x14ac:dyDescent="0.2">
      <c r="A211" t="s">
        <v>73</v>
      </c>
      <c r="B211" t="s">
        <v>74</v>
      </c>
      <c r="C211" t="s">
        <v>10</v>
      </c>
      <c r="D211">
        <v>413.0283508</v>
      </c>
      <c r="E211" t="s">
        <v>65</v>
      </c>
      <c r="F211">
        <v>0.48172807690000002</v>
      </c>
      <c r="K211" s="2"/>
    </row>
    <row r="212" spans="1:12" x14ac:dyDescent="0.2">
      <c r="A212" t="s">
        <v>73</v>
      </c>
      <c r="B212" t="s">
        <v>74</v>
      </c>
      <c r="C212" t="s">
        <v>10</v>
      </c>
      <c r="D212">
        <v>413.0283508</v>
      </c>
      <c r="E212" t="s">
        <v>66</v>
      </c>
      <c r="F212">
        <v>0.58505707979999999</v>
      </c>
      <c r="J212" s="7"/>
      <c r="K212" s="2"/>
      <c r="L212" s="7"/>
    </row>
    <row r="213" spans="1:12" x14ac:dyDescent="0.2">
      <c r="A213" t="s">
        <v>73</v>
      </c>
      <c r="B213" t="s">
        <v>74</v>
      </c>
      <c r="C213" t="s">
        <v>10</v>
      </c>
      <c r="D213">
        <v>413.0283508</v>
      </c>
      <c r="E213" t="s">
        <v>67</v>
      </c>
      <c r="F213">
        <v>0.65735238789999995</v>
      </c>
      <c r="J213" s="7"/>
      <c r="K213" s="2"/>
      <c r="L213" s="7"/>
    </row>
    <row r="214" spans="1:12" x14ac:dyDescent="0.2">
      <c r="A214" t="s">
        <v>73</v>
      </c>
      <c r="B214" t="s">
        <v>74</v>
      </c>
      <c r="C214" t="s">
        <v>9</v>
      </c>
      <c r="D214">
        <v>413.00054929999999</v>
      </c>
      <c r="E214" t="s">
        <v>54</v>
      </c>
      <c r="F214">
        <v>2.0481230690000001E-2</v>
      </c>
      <c r="J214" s="7"/>
      <c r="K214" s="2"/>
      <c r="L214" s="7"/>
    </row>
    <row r="215" spans="1:12" x14ac:dyDescent="0.2">
      <c r="A215" t="s">
        <v>73</v>
      </c>
      <c r="B215" t="s">
        <v>74</v>
      </c>
      <c r="C215" t="s">
        <v>9</v>
      </c>
      <c r="D215">
        <v>413.00054929999999</v>
      </c>
      <c r="E215" t="s">
        <v>55</v>
      </c>
      <c r="F215">
        <v>6.0145337129999997E-2</v>
      </c>
      <c r="J215" s="7"/>
      <c r="K215" s="2"/>
      <c r="L215" s="7"/>
    </row>
    <row r="216" spans="1:12" x14ac:dyDescent="0.2">
      <c r="A216" t="s">
        <v>73</v>
      </c>
      <c r="B216" t="s">
        <v>74</v>
      </c>
      <c r="C216" t="s">
        <v>9</v>
      </c>
      <c r="D216">
        <v>413.00054929999999</v>
      </c>
      <c r="E216" t="s">
        <v>56</v>
      </c>
      <c r="F216">
        <v>0.1010956839</v>
      </c>
      <c r="J216" s="7"/>
      <c r="K216" s="2"/>
      <c r="L216" s="7"/>
    </row>
    <row r="217" spans="1:12" x14ac:dyDescent="0.2">
      <c r="A217" t="s">
        <v>73</v>
      </c>
      <c r="B217" t="s">
        <v>74</v>
      </c>
      <c r="C217" t="s">
        <v>9</v>
      </c>
      <c r="D217">
        <v>413.00054929999999</v>
      </c>
      <c r="E217" t="s">
        <v>57</v>
      </c>
      <c r="F217">
        <v>0.1189315468</v>
      </c>
    </row>
    <row r="218" spans="1:12" x14ac:dyDescent="0.2">
      <c r="A218" t="s">
        <v>73</v>
      </c>
      <c r="B218" t="s">
        <v>74</v>
      </c>
      <c r="C218" t="s">
        <v>9</v>
      </c>
      <c r="D218">
        <v>413.00054929999999</v>
      </c>
      <c r="E218" t="s">
        <v>58</v>
      </c>
      <c r="F218">
        <v>0.1365207732</v>
      </c>
      <c r="J218" s="7"/>
      <c r="K218" s="2"/>
      <c r="L218" s="7"/>
    </row>
    <row r="219" spans="1:12" x14ac:dyDescent="0.2">
      <c r="A219" t="s">
        <v>73</v>
      </c>
      <c r="B219" t="s">
        <v>74</v>
      </c>
      <c r="C219" t="s">
        <v>9</v>
      </c>
      <c r="D219">
        <v>413.00054929999999</v>
      </c>
      <c r="E219" t="s">
        <v>59</v>
      </c>
      <c r="F219">
        <v>0.1492316276</v>
      </c>
      <c r="K219" s="2"/>
    </row>
    <row r="220" spans="1:12" x14ac:dyDescent="0.2">
      <c r="A220" t="s">
        <v>73</v>
      </c>
      <c r="B220" t="s">
        <v>74</v>
      </c>
      <c r="C220" t="s">
        <v>9</v>
      </c>
      <c r="D220">
        <v>413.00054929999999</v>
      </c>
      <c r="E220" t="s">
        <v>60</v>
      </c>
      <c r="F220">
        <v>0.1698309928</v>
      </c>
      <c r="K220" s="2"/>
    </row>
    <row r="221" spans="1:12" x14ac:dyDescent="0.2">
      <c r="A221" t="s">
        <v>73</v>
      </c>
      <c r="B221" t="s">
        <v>74</v>
      </c>
      <c r="C221" t="s">
        <v>9</v>
      </c>
      <c r="D221">
        <v>413.00054929999999</v>
      </c>
      <c r="E221" t="s">
        <v>61</v>
      </c>
      <c r="F221">
        <v>0.18699945509999999</v>
      </c>
      <c r="K221" s="2"/>
    </row>
    <row r="222" spans="1:12" x14ac:dyDescent="0.2">
      <c r="A222" t="s">
        <v>73</v>
      </c>
      <c r="B222" t="s">
        <v>74</v>
      </c>
      <c r="C222" t="s">
        <v>9</v>
      </c>
      <c r="D222">
        <v>413.00054929999999</v>
      </c>
      <c r="E222" t="s">
        <v>62</v>
      </c>
      <c r="F222">
        <v>0.21574230489999999</v>
      </c>
      <c r="J222" s="7"/>
      <c r="K222" s="2"/>
      <c r="L222" s="7"/>
    </row>
    <row r="223" spans="1:12" x14ac:dyDescent="0.2">
      <c r="A223" t="s">
        <v>73</v>
      </c>
      <c r="B223" t="s">
        <v>74</v>
      </c>
      <c r="C223" t="s">
        <v>9</v>
      </c>
      <c r="D223">
        <v>413.00054929999999</v>
      </c>
      <c r="E223" t="s">
        <v>63</v>
      </c>
      <c r="F223">
        <v>0.22875568269999999</v>
      </c>
      <c r="K223" s="2"/>
    </row>
    <row r="224" spans="1:12" x14ac:dyDescent="0.2">
      <c r="A224" t="s">
        <v>73</v>
      </c>
      <c r="B224" t="s">
        <v>74</v>
      </c>
      <c r="C224" t="s">
        <v>9</v>
      </c>
      <c r="D224">
        <v>413.00054929999999</v>
      </c>
      <c r="E224" t="s">
        <v>64</v>
      </c>
      <c r="F224">
        <v>0.34607419369999998</v>
      </c>
      <c r="K224" s="2"/>
    </row>
    <row r="225" spans="1:12" x14ac:dyDescent="0.2">
      <c r="A225" t="s">
        <v>73</v>
      </c>
      <c r="B225" t="s">
        <v>74</v>
      </c>
      <c r="C225" t="s">
        <v>9</v>
      </c>
      <c r="D225">
        <v>413.00054929999999</v>
      </c>
      <c r="E225" t="s">
        <v>65</v>
      </c>
      <c r="F225">
        <v>0.38372677560000001</v>
      </c>
      <c r="K225" s="2"/>
    </row>
    <row r="226" spans="1:12" x14ac:dyDescent="0.2">
      <c r="A226" t="s">
        <v>73</v>
      </c>
      <c r="B226" t="s">
        <v>74</v>
      </c>
      <c r="C226" t="s">
        <v>9</v>
      </c>
      <c r="D226">
        <v>413.00054929999999</v>
      </c>
      <c r="E226" t="s">
        <v>66</v>
      </c>
      <c r="F226">
        <v>0.49597442149999998</v>
      </c>
      <c r="K226" s="2"/>
    </row>
    <row r="227" spans="1:12" x14ac:dyDescent="0.2">
      <c r="A227" t="s">
        <v>73</v>
      </c>
      <c r="B227" t="s">
        <v>74</v>
      </c>
      <c r="C227" t="s">
        <v>9</v>
      </c>
      <c r="D227">
        <v>413.00054929999999</v>
      </c>
      <c r="E227" t="s">
        <v>67</v>
      </c>
      <c r="F227">
        <v>0.74364709849999999</v>
      </c>
      <c r="J227" s="7"/>
      <c r="K227" s="2"/>
      <c r="L227" s="7"/>
    </row>
    <row r="228" spans="1:12" x14ac:dyDescent="0.2">
      <c r="A228" t="s">
        <v>73</v>
      </c>
      <c r="B228" t="s">
        <v>74</v>
      </c>
      <c r="C228" t="s">
        <v>8</v>
      </c>
      <c r="D228">
        <v>412.93786619999997</v>
      </c>
      <c r="E228" t="s">
        <v>54</v>
      </c>
      <c r="F228">
        <v>9.6538998190000003E-3</v>
      </c>
      <c r="J228" s="7"/>
      <c r="K228" s="2"/>
      <c r="L228" s="7"/>
    </row>
    <row r="229" spans="1:12" x14ac:dyDescent="0.2">
      <c r="A229" t="s">
        <v>73</v>
      </c>
      <c r="B229" t="s">
        <v>74</v>
      </c>
      <c r="C229" t="s">
        <v>8</v>
      </c>
      <c r="D229">
        <v>412.93786619999997</v>
      </c>
      <c r="E229" t="s">
        <v>55</v>
      </c>
      <c r="F229">
        <v>5.1040705290000002E-2</v>
      </c>
      <c r="J229" s="7"/>
      <c r="K229" s="2"/>
      <c r="L229" s="7"/>
    </row>
    <row r="230" spans="1:12" x14ac:dyDescent="0.2">
      <c r="A230" t="s">
        <v>73</v>
      </c>
      <c r="B230" t="s">
        <v>74</v>
      </c>
      <c r="C230" t="s">
        <v>8</v>
      </c>
      <c r="D230">
        <v>412.93786619999997</v>
      </c>
      <c r="E230" t="s">
        <v>56</v>
      </c>
      <c r="F230">
        <v>9.5790006220000001E-2</v>
      </c>
      <c r="J230" s="7"/>
      <c r="K230" s="2"/>
      <c r="L230" s="7"/>
    </row>
    <row r="231" spans="1:12" x14ac:dyDescent="0.2">
      <c r="A231" t="s">
        <v>73</v>
      </c>
      <c r="B231" t="s">
        <v>74</v>
      </c>
      <c r="C231" t="s">
        <v>8</v>
      </c>
      <c r="D231">
        <v>412.93786619999997</v>
      </c>
      <c r="E231" t="s">
        <v>57</v>
      </c>
      <c r="F231">
        <v>0.13834458590000001</v>
      </c>
      <c r="J231" s="7"/>
      <c r="K231" s="2"/>
      <c r="L231" s="7"/>
    </row>
    <row r="232" spans="1:12" x14ac:dyDescent="0.2">
      <c r="A232" t="s">
        <v>73</v>
      </c>
      <c r="B232" t="s">
        <v>74</v>
      </c>
      <c r="C232" t="s">
        <v>8</v>
      </c>
      <c r="D232">
        <v>412.93786619999997</v>
      </c>
      <c r="E232" t="s">
        <v>58</v>
      </c>
      <c r="F232">
        <v>0.17922678589999999</v>
      </c>
    </row>
    <row r="233" spans="1:12" x14ac:dyDescent="0.2">
      <c r="A233" t="s">
        <v>73</v>
      </c>
      <c r="B233" t="s">
        <v>74</v>
      </c>
      <c r="C233" t="s">
        <v>8</v>
      </c>
      <c r="D233">
        <v>412.93786619999997</v>
      </c>
      <c r="E233" t="s">
        <v>59</v>
      </c>
      <c r="F233">
        <v>0.20347806809999999</v>
      </c>
    </row>
    <row r="234" spans="1:12" x14ac:dyDescent="0.2">
      <c r="A234" t="s">
        <v>73</v>
      </c>
      <c r="B234" t="s">
        <v>74</v>
      </c>
      <c r="C234" t="s">
        <v>8</v>
      </c>
      <c r="D234">
        <v>412.93786619999997</v>
      </c>
      <c r="E234" t="s">
        <v>60</v>
      </c>
      <c r="F234">
        <v>0.24231359359999999</v>
      </c>
    </row>
    <row r="235" spans="1:12" x14ac:dyDescent="0.2">
      <c r="A235" t="s">
        <v>73</v>
      </c>
      <c r="B235" t="s">
        <v>74</v>
      </c>
      <c r="C235" t="s">
        <v>8</v>
      </c>
      <c r="D235">
        <v>412.93786619999997</v>
      </c>
      <c r="E235" t="s">
        <v>61</v>
      </c>
      <c r="F235">
        <v>0.28184744719999999</v>
      </c>
    </row>
    <row r="236" spans="1:12" x14ac:dyDescent="0.2">
      <c r="A236" t="s">
        <v>73</v>
      </c>
      <c r="B236" t="s">
        <v>74</v>
      </c>
      <c r="C236" t="s">
        <v>8</v>
      </c>
      <c r="D236">
        <v>412.93786619999997</v>
      </c>
      <c r="E236" t="s">
        <v>62</v>
      </c>
      <c r="F236">
        <v>0.31307557229999999</v>
      </c>
    </row>
    <row r="237" spans="1:12" x14ac:dyDescent="0.2">
      <c r="A237" t="s">
        <v>73</v>
      </c>
      <c r="B237" t="s">
        <v>74</v>
      </c>
      <c r="C237" t="s">
        <v>8</v>
      </c>
      <c r="D237">
        <v>412.93786619999997</v>
      </c>
      <c r="E237" t="s">
        <v>63</v>
      </c>
      <c r="F237">
        <v>0.34149613979999999</v>
      </c>
    </row>
    <row r="238" spans="1:12" x14ac:dyDescent="0.2">
      <c r="A238" t="s">
        <v>73</v>
      </c>
      <c r="B238" t="s">
        <v>74</v>
      </c>
      <c r="C238" t="s">
        <v>8</v>
      </c>
      <c r="D238">
        <v>412.93786619999997</v>
      </c>
      <c r="E238" t="s">
        <v>64</v>
      </c>
      <c r="F238">
        <v>0.55709314350000005</v>
      </c>
    </row>
    <row r="239" spans="1:12" x14ac:dyDescent="0.2">
      <c r="A239" t="s">
        <v>73</v>
      </c>
      <c r="B239" t="s">
        <v>74</v>
      </c>
      <c r="C239" t="s">
        <v>8</v>
      </c>
      <c r="D239">
        <v>412.93786619999997</v>
      </c>
      <c r="E239" t="s">
        <v>65</v>
      </c>
      <c r="F239">
        <v>0.67174363140000004</v>
      </c>
    </row>
    <row r="240" spans="1:12" x14ac:dyDescent="0.2">
      <c r="A240" t="s">
        <v>73</v>
      </c>
      <c r="B240" t="s">
        <v>74</v>
      </c>
      <c r="C240" t="s">
        <v>8</v>
      </c>
      <c r="D240">
        <v>412.93786619999997</v>
      </c>
      <c r="E240" t="s">
        <v>66</v>
      </c>
      <c r="F240">
        <v>0.8809192777</v>
      </c>
    </row>
    <row r="241" spans="1:6" x14ac:dyDescent="0.2">
      <c r="A241" t="s">
        <v>73</v>
      </c>
      <c r="B241" t="s">
        <v>74</v>
      </c>
      <c r="C241" t="s">
        <v>8</v>
      </c>
      <c r="D241">
        <v>412.93786619999997</v>
      </c>
      <c r="E241" t="s">
        <v>67</v>
      </c>
      <c r="F241">
        <v>1.0601757759999999</v>
      </c>
    </row>
    <row r="242" spans="1:6" x14ac:dyDescent="0.2">
      <c r="A242" t="s">
        <v>73</v>
      </c>
      <c r="B242" t="s">
        <v>75</v>
      </c>
      <c r="C242" t="s">
        <v>6</v>
      </c>
      <c r="D242">
        <v>413.05279539999998</v>
      </c>
      <c r="E242" t="s">
        <v>54</v>
      </c>
      <c r="F242">
        <v>2.0946836100000001E-2</v>
      </c>
    </row>
    <row r="243" spans="1:6" x14ac:dyDescent="0.2">
      <c r="A243" t="s">
        <v>73</v>
      </c>
      <c r="B243" t="s">
        <v>75</v>
      </c>
      <c r="C243" t="s">
        <v>6</v>
      </c>
      <c r="D243">
        <v>413.05279539999998</v>
      </c>
      <c r="E243" t="s">
        <v>55</v>
      </c>
      <c r="F243">
        <v>7.0247508589999993E-2</v>
      </c>
    </row>
    <row r="244" spans="1:6" x14ac:dyDescent="0.2">
      <c r="A244" t="s">
        <v>73</v>
      </c>
      <c r="B244" t="s">
        <v>75</v>
      </c>
      <c r="C244" t="s">
        <v>6</v>
      </c>
      <c r="D244">
        <v>413.05279539999998</v>
      </c>
      <c r="E244" t="s">
        <v>56</v>
      </c>
      <c r="F244">
        <v>0.1087548733</v>
      </c>
    </row>
    <row r="245" spans="1:6" x14ac:dyDescent="0.2">
      <c r="A245" t="s">
        <v>73</v>
      </c>
      <c r="B245" t="s">
        <v>75</v>
      </c>
      <c r="C245" t="s">
        <v>6</v>
      </c>
      <c r="D245">
        <v>413.05279539999998</v>
      </c>
      <c r="E245" t="s">
        <v>57</v>
      </c>
      <c r="F245">
        <v>0.1407045573</v>
      </c>
    </row>
    <row r="246" spans="1:6" x14ac:dyDescent="0.2">
      <c r="A246" t="s">
        <v>73</v>
      </c>
      <c r="B246" t="s">
        <v>75</v>
      </c>
      <c r="C246" t="s">
        <v>6</v>
      </c>
      <c r="D246">
        <v>413.05279539999998</v>
      </c>
      <c r="E246" t="s">
        <v>58</v>
      </c>
      <c r="F246">
        <v>0.16824357209999999</v>
      </c>
    </row>
    <row r="247" spans="1:6" x14ac:dyDescent="0.2">
      <c r="A247" t="s">
        <v>73</v>
      </c>
      <c r="B247" t="s">
        <v>75</v>
      </c>
      <c r="C247" t="s">
        <v>6</v>
      </c>
      <c r="D247">
        <v>413.05279539999998</v>
      </c>
      <c r="E247" t="s">
        <v>59</v>
      </c>
      <c r="F247">
        <v>0.19012184439999999</v>
      </c>
    </row>
    <row r="248" spans="1:6" x14ac:dyDescent="0.2">
      <c r="A248" t="s">
        <v>73</v>
      </c>
      <c r="B248" t="s">
        <v>75</v>
      </c>
      <c r="C248" t="s">
        <v>6</v>
      </c>
      <c r="D248">
        <v>413.05279539999998</v>
      </c>
      <c r="E248" t="s">
        <v>60</v>
      </c>
      <c r="F248">
        <v>0.2228671163</v>
      </c>
    </row>
    <row r="249" spans="1:6" x14ac:dyDescent="0.2">
      <c r="A249" t="s">
        <v>73</v>
      </c>
      <c r="B249" t="s">
        <v>75</v>
      </c>
      <c r="C249" t="s">
        <v>6</v>
      </c>
      <c r="D249">
        <v>413.05279539999998</v>
      </c>
      <c r="E249" t="s">
        <v>61</v>
      </c>
      <c r="F249">
        <v>0.2456350625</v>
      </c>
    </row>
    <row r="250" spans="1:6" x14ac:dyDescent="0.2">
      <c r="A250" t="s">
        <v>73</v>
      </c>
      <c r="B250" t="s">
        <v>75</v>
      </c>
      <c r="C250" t="s">
        <v>6</v>
      </c>
      <c r="D250">
        <v>413.05279539999998</v>
      </c>
      <c r="E250" t="s">
        <v>62</v>
      </c>
      <c r="F250">
        <v>0.2741770744</v>
      </c>
    </row>
    <row r="251" spans="1:6" x14ac:dyDescent="0.2">
      <c r="A251" t="s">
        <v>73</v>
      </c>
      <c r="B251" t="s">
        <v>75</v>
      </c>
      <c r="C251" t="s">
        <v>6</v>
      </c>
      <c r="D251">
        <v>413.05279539999998</v>
      </c>
      <c r="E251" t="s">
        <v>63</v>
      </c>
      <c r="F251">
        <v>0.2918821573</v>
      </c>
    </row>
    <row r="252" spans="1:6" x14ac:dyDescent="0.2">
      <c r="A252" t="s">
        <v>73</v>
      </c>
      <c r="B252" t="s">
        <v>75</v>
      </c>
      <c r="C252" t="s">
        <v>6</v>
      </c>
      <c r="D252">
        <v>413.05279539999998</v>
      </c>
      <c r="E252" t="s">
        <v>64</v>
      </c>
      <c r="F252">
        <v>0.41094058750000001</v>
      </c>
    </row>
    <row r="253" spans="1:6" x14ac:dyDescent="0.2">
      <c r="A253" t="s">
        <v>73</v>
      </c>
      <c r="B253" t="s">
        <v>75</v>
      </c>
      <c r="C253" t="s">
        <v>6</v>
      </c>
      <c r="D253">
        <v>413.05279539999998</v>
      </c>
      <c r="E253" t="s">
        <v>65</v>
      </c>
      <c r="F253">
        <v>0.51483184100000001</v>
      </c>
    </row>
    <row r="254" spans="1:6" x14ac:dyDescent="0.2">
      <c r="A254" t="s">
        <v>73</v>
      </c>
      <c r="B254" t="s">
        <v>75</v>
      </c>
      <c r="C254" t="s">
        <v>6</v>
      </c>
      <c r="D254">
        <v>413.05279539999998</v>
      </c>
      <c r="E254" t="s">
        <v>66</v>
      </c>
      <c r="F254">
        <v>0.62797540429999998</v>
      </c>
    </row>
    <row r="255" spans="1:6" x14ac:dyDescent="0.2">
      <c r="A255" t="s">
        <v>73</v>
      </c>
      <c r="B255" t="s">
        <v>75</v>
      </c>
      <c r="C255" t="s">
        <v>6</v>
      </c>
      <c r="D255">
        <v>413.05279539999998</v>
      </c>
      <c r="E255" t="s">
        <v>67</v>
      </c>
      <c r="F255">
        <v>0.71358674759999996</v>
      </c>
    </row>
    <row r="256" spans="1:6" x14ac:dyDescent="0.2">
      <c r="A256" t="s">
        <v>73</v>
      </c>
      <c r="B256" t="s">
        <v>75</v>
      </c>
      <c r="C256" t="s">
        <v>7</v>
      </c>
      <c r="D256">
        <v>413.00592039999998</v>
      </c>
      <c r="E256" t="s">
        <v>54</v>
      </c>
      <c r="F256">
        <v>1.951046847E-2</v>
      </c>
    </row>
    <row r="257" spans="1:6" x14ac:dyDescent="0.2">
      <c r="A257" t="s">
        <v>73</v>
      </c>
      <c r="B257" t="s">
        <v>75</v>
      </c>
      <c r="C257" t="s">
        <v>7</v>
      </c>
      <c r="D257">
        <v>413.00592039999998</v>
      </c>
      <c r="E257" t="s">
        <v>55</v>
      </c>
      <c r="F257">
        <v>7.5156129899999993E-2</v>
      </c>
    </row>
    <row r="258" spans="1:6" x14ac:dyDescent="0.2">
      <c r="A258" t="s">
        <v>73</v>
      </c>
      <c r="B258" t="s">
        <v>75</v>
      </c>
      <c r="C258" t="s">
        <v>7</v>
      </c>
      <c r="D258">
        <v>413.00592039999998</v>
      </c>
      <c r="E258" t="s">
        <v>56</v>
      </c>
      <c r="F258">
        <v>0.1159892678</v>
      </c>
    </row>
    <row r="259" spans="1:6" x14ac:dyDescent="0.2">
      <c r="A259" t="s">
        <v>73</v>
      </c>
      <c r="B259" t="s">
        <v>75</v>
      </c>
      <c r="C259" t="s">
        <v>7</v>
      </c>
      <c r="D259">
        <v>413.00592039999998</v>
      </c>
      <c r="E259" t="s">
        <v>57</v>
      </c>
      <c r="F259">
        <v>0.1466081887</v>
      </c>
    </row>
    <row r="260" spans="1:6" x14ac:dyDescent="0.2">
      <c r="A260" t="s">
        <v>73</v>
      </c>
      <c r="B260" t="s">
        <v>75</v>
      </c>
      <c r="C260" t="s">
        <v>7</v>
      </c>
      <c r="D260">
        <v>413.00592039999998</v>
      </c>
      <c r="E260" t="s">
        <v>58</v>
      </c>
      <c r="F260">
        <v>0.1739815176</v>
      </c>
    </row>
    <row r="261" spans="1:6" x14ac:dyDescent="0.2">
      <c r="A261" t="s">
        <v>73</v>
      </c>
      <c r="B261" t="s">
        <v>75</v>
      </c>
      <c r="C261" t="s">
        <v>7</v>
      </c>
      <c r="D261">
        <v>413.00592039999998</v>
      </c>
      <c r="E261" t="s">
        <v>59</v>
      </c>
      <c r="F261">
        <v>0.19769823550000001</v>
      </c>
    </row>
    <row r="262" spans="1:6" x14ac:dyDescent="0.2">
      <c r="A262" t="s">
        <v>73</v>
      </c>
      <c r="B262" t="s">
        <v>75</v>
      </c>
      <c r="C262" t="s">
        <v>7</v>
      </c>
      <c r="D262">
        <v>413.00592039999998</v>
      </c>
      <c r="E262" t="s">
        <v>60</v>
      </c>
      <c r="F262">
        <v>0.22637279330000001</v>
      </c>
    </row>
    <row r="263" spans="1:6" x14ac:dyDescent="0.2">
      <c r="A263" t="s">
        <v>73</v>
      </c>
      <c r="B263" t="s">
        <v>75</v>
      </c>
      <c r="C263" t="s">
        <v>7</v>
      </c>
      <c r="D263">
        <v>413.00592039999998</v>
      </c>
      <c r="E263" t="s">
        <v>61</v>
      </c>
      <c r="F263">
        <v>0.2427768558</v>
      </c>
    </row>
    <row r="264" spans="1:6" x14ac:dyDescent="0.2">
      <c r="A264" t="s">
        <v>73</v>
      </c>
      <c r="B264" t="s">
        <v>75</v>
      </c>
      <c r="C264" t="s">
        <v>7</v>
      </c>
      <c r="D264">
        <v>413.00592039999998</v>
      </c>
      <c r="E264" t="s">
        <v>62</v>
      </c>
      <c r="F264">
        <v>0.26963508130000002</v>
      </c>
    </row>
    <row r="265" spans="1:6" x14ac:dyDescent="0.2">
      <c r="A265" t="s">
        <v>73</v>
      </c>
      <c r="B265" t="s">
        <v>75</v>
      </c>
      <c r="C265" t="s">
        <v>7</v>
      </c>
      <c r="D265">
        <v>413.00592039999998</v>
      </c>
      <c r="E265" t="s">
        <v>63</v>
      </c>
      <c r="F265">
        <v>0.29115927219999999</v>
      </c>
    </row>
    <row r="266" spans="1:6" x14ac:dyDescent="0.2">
      <c r="A266" t="s">
        <v>73</v>
      </c>
      <c r="B266" t="s">
        <v>75</v>
      </c>
      <c r="C266" t="s">
        <v>7</v>
      </c>
      <c r="D266">
        <v>413.00592039999998</v>
      </c>
      <c r="E266" t="s">
        <v>64</v>
      </c>
      <c r="F266">
        <v>0.44187170269999998</v>
      </c>
    </row>
    <row r="267" spans="1:6" x14ac:dyDescent="0.2">
      <c r="A267" t="s">
        <v>73</v>
      </c>
      <c r="B267" t="s">
        <v>75</v>
      </c>
      <c r="C267" t="s">
        <v>7</v>
      </c>
      <c r="D267">
        <v>413.00592039999998</v>
      </c>
      <c r="E267" t="s">
        <v>65</v>
      </c>
      <c r="F267">
        <v>0.52995902299999997</v>
      </c>
    </row>
    <row r="268" spans="1:6" x14ac:dyDescent="0.2">
      <c r="A268" t="s">
        <v>73</v>
      </c>
      <c r="B268" t="s">
        <v>75</v>
      </c>
      <c r="C268" t="s">
        <v>7</v>
      </c>
      <c r="D268">
        <v>413.00592039999998</v>
      </c>
      <c r="E268" t="s">
        <v>66</v>
      </c>
      <c r="F268">
        <v>0.65454000229999998</v>
      </c>
    </row>
    <row r="269" spans="1:6" x14ac:dyDescent="0.2">
      <c r="A269" t="s">
        <v>73</v>
      </c>
      <c r="B269" t="s">
        <v>75</v>
      </c>
      <c r="C269" t="s">
        <v>7</v>
      </c>
      <c r="D269">
        <v>413.00592039999998</v>
      </c>
      <c r="E269" t="s">
        <v>67</v>
      </c>
      <c r="F269">
        <v>0.76751959319999996</v>
      </c>
    </row>
    <row r="270" spans="1:6" x14ac:dyDescent="0.2">
      <c r="A270" t="s">
        <v>73</v>
      </c>
      <c r="B270" t="s">
        <v>75</v>
      </c>
      <c r="C270" t="s">
        <v>5</v>
      </c>
      <c r="D270">
        <v>412.97109990000001</v>
      </c>
      <c r="E270" t="s">
        <v>54</v>
      </c>
      <c r="F270">
        <v>1.449975278E-2</v>
      </c>
    </row>
    <row r="271" spans="1:6" x14ac:dyDescent="0.2">
      <c r="A271" t="s">
        <v>73</v>
      </c>
      <c r="B271" t="s">
        <v>75</v>
      </c>
      <c r="C271" t="s">
        <v>5</v>
      </c>
      <c r="D271">
        <v>412.97109990000001</v>
      </c>
      <c r="E271" t="s">
        <v>55</v>
      </c>
      <c r="F271">
        <v>7.3031753300000002E-2</v>
      </c>
    </row>
    <row r="272" spans="1:6" x14ac:dyDescent="0.2">
      <c r="A272" t="s">
        <v>73</v>
      </c>
      <c r="B272" t="s">
        <v>75</v>
      </c>
      <c r="C272" t="s">
        <v>5</v>
      </c>
      <c r="D272">
        <v>412.97109990000001</v>
      </c>
      <c r="E272" t="s">
        <v>56</v>
      </c>
      <c r="F272">
        <v>0.1106784344</v>
      </c>
    </row>
    <row r="273" spans="1:6" x14ac:dyDescent="0.2">
      <c r="A273" t="s">
        <v>73</v>
      </c>
      <c r="B273" t="s">
        <v>75</v>
      </c>
      <c r="C273" t="s">
        <v>5</v>
      </c>
      <c r="D273">
        <v>412.97109990000001</v>
      </c>
      <c r="E273" t="s">
        <v>57</v>
      </c>
      <c r="F273">
        <v>0.13457591830000001</v>
      </c>
    </row>
    <row r="274" spans="1:6" x14ac:dyDescent="0.2">
      <c r="A274" t="s">
        <v>73</v>
      </c>
      <c r="B274" t="s">
        <v>75</v>
      </c>
      <c r="C274" t="s">
        <v>5</v>
      </c>
      <c r="D274">
        <v>412.97109990000001</v>
      </c>
      <c r="E274" t="s">
        <v>58</v>
      </c>
      <c r="F274">
        <v>0.16717006270000001</v>
      </c>
    </row>
    <row r="275" spans="1:6" x14ac:dyDescent="0.2">
      <c r="A275" t="s">
        <v>73</v>
      </c>
      <c r="B275" t="s">
        <v>75</v>
      </c>
      <c r="C275" t="s">
        <v>5</v>
      </c>
      <c r="D275">
        <v>412.97109990000001</v>
      </c>
      <c r="E275" t="s">
        <v>59</v>
      </c>
      <c r="F275">
        <v>0.2007286549</v>
      </c>
    </row>
    <row r="276" spans="1:6" x14ac:dyDescent="0.2">
      <c r="A276" t="s">
        <v>73</v>
      </c>
      <c r="B276" t="s">
        <v>75</v>
      </c>
      <c r="C276" t="s">
        <v>5</v>
      </c>
      <c r="D276">
        <v>412.97109990000001</v>
      </c>
      <c r="E276" t="s">
        <v>60</v>
      </c>
      <c r="F276">
        <v>0.22473543879999999</v>
      </c>
    </row>
    <row r="277" spans="1:6" x14ac:dyDescent="0.2">
      <c r="A277" t="s">
        <v>73</v>
      </c>
      <c r="B277" t="s">
        <v>75</v>
      </c>
      <c r="C277" t="s">
        <v>5</v>
      </c>
      <c r="D277">
        <v>412.97109990000001</v>
      </c>
      <c r="E277" t="s">
        <v>61</v>
      </c>
      <c r="F277">
        <v>0.25228923559999999</v>
      </c>
    </row>
    <row r="278" spans="1:6" x14ac:dyDescent="0.2">
      <c r="A278" t="s">
        <v>73</v>
      </c>
      <c r="B278" t="s">
        <v>75</v>
      </c>
      <c r="C278" t="s">
        <v>5</v>
      </c>
      <c r="D278">
        <v>412.97109990000001</v>
      </c>
      <c r="E278" t="s">
        <v>62</v>
      </c>
      <c r="F278">
        <v>0.2781750858</v>
      </c>
    </row>
    <row r="279" spans="1:6" x14ac:dyDescent="0.2">
      <c r="A279" t="s">
        <v>73</v>
      </c>
      <c r="B279" t="s">
        <v>75</v>
      </c>
      <c r="C279" t="s">
        <v>5</v>
      </c>
      <c r="D279">
        <v>412.97109990000001</v>
      </c>
      <c r="E279" t="s">
        <v>63</v>
      </c>
      <c r="F279">
        <v>0.3013147712</v>
      </c>
    </row>
    <row r="280" spans="1:6" x14ac:dyDescent="0.2">
      <c r="A280" t="s">
        <v>73</v>
      </c>
      <c r="B280" t="s">
        <v>75</v>
      </c>
      <c r="C280" t="s">
        <v>5</v>
      </c>
      <c r="D280">
        <v>412.97109990000001</v>
      </c>
      <c r="E280" t="s">
        <v>64</v>
      </c>
      <c r="F280">
        <v>0.45284569260000002</v>
      </c>
    </row>
    <row r="281" spans="1:6" x14ac:dyDescent="0.2">
      <c r="A281" t="s">
        <v>73</v>
      </c>
      <c r="B281" t="s">
        <v>75</v>
      </c>
      <c r="C281" t="s">
        <v>5</v>
      </c>
      <c r="D281">
        <v>412.97109990000001</v>
      </c>
      <c r="E281" t="s">
        <v>65</v>
      </c>
      <c r="F281">
        <v>0.53876364229999996</v>
      </c>
    </row>
    <row r="282" spans="1:6" x14ac:dyDescent="0.2">
      <c r="A282" t="s">
        <v>73</v>
      </c>
      <c r="B282" t="s">
        <v>75</v>
      </c>
      <c r="C282" t="s">
        <v>5</v>
      </c>
      <c r="D282">
        <v>412.97109990000001</v>
      </c>
      <c r="E282" t="s">
        <v>66</v>
      </c>
      <c r="F282">
        <v>0.70058703420000001</v>
      </c>
    </row>
    <row r="283" spans="1:6" x14ac:dyDescent="0.2">
      <c r="A283" t="s">
        <v>73</v>
      </c>
      <c r="B283" t="s">
        <v>75</v>
      </c>
      <c r="C283" t="s">
        <v>5</v>
      </c>
      <c r="D283">
        <v>412.97109990000001</v>
      </c>
      <c r="E283" t="s">
        <v>67</v>
      </c>
      <c r="F283">
        <v>0.80025267600000005</v>
      </c>
    </row>
    <row r="284" spans="1:6" x14ac:dyDescent="0.2">
      <c r="A284" t="s">
        <v>73</v>
      </c>
      <c r="B284" t="s">
        <v>76</v>
      </c>
      <c r="C284" t="s">
        <v>13</v>
      </c>
      <c r="D284">
        <v>413.06329349999999</v>
      </c>
      <c r="E284" t="s">
        <v>54</v>
      </c>
      <c r="F284">
        <v>5.2185170350000001E-3</v>
      </c>
    </row>
    <row r="285" spans="1:6" x14ac:dyDescent="0.2">
      <c r="A285" t="s">
        <v>73</v>
      </c>
      <c r="B285" t="s">
        <v>76</v>
      </c>
      <c r="C285" t="s">
        <v>13</v>
      </c>
      <c r="D285">
        <v>413.06329349999999</v>
      </c>
      <c r="E285" t="s">
        <v>55</v>
      </c>
      <c r="F285">
        <v>2.944062091E-2</v>
      </c>
    </row>
    <row r="286" spans="1:6" x14ac:dyDescent="0.2">
      <c r="A286" t="s">
        <v>73</v>
      </c>
      <c r="B286" t="s">
        <v>76</v>
      </c>
      <c r="C286" t="s">
        <v>13</v>
      </c>
      <c r="D286">
        <v>413.06329349999999</v>
      </c>
      <c r="E286" t="s">
        <v>56</v>
      </c>
      <c r="F286">
        <v>4.6177487820000002E-2</v>
      </c>
    </row>
    <row r="287" spans="1:6" x14ac:dyDescent="0.2">
      <c r="A287" t="s">
        <v>73</v>
      </c>
      <c r="B287" t="s">
        <v>76</v>
      </c>
      <c r="C287" t="s">
        <v>13</v>
      </c>
      <c r="D287">
        <v>413.06329349999999</v>
      </c>
      <c r="E287" t="s">
        <v>57</v>
      </c>
      <c r="F287">
        <v>6.7370973530000003E-2</v>
      </c>
    </row>
    <row r="288" spans="1:6" x14ac:dyDescent="0.2">
      <c r="A288" t="s">
        <v>73</v>
      </c>
      <c r="B288" t="s">
        <v>76</v>
      </c>
      <c r="C288" t="s">
        <v>13</v>
      </c>
      <c r="D288">
        <v>413.06329349999999</v>
      </c>
      <c r="E288" t="s">
        <v>58</v>
      </c>
      <c r="F288">
        <v>9.2469170690000005E-2</v>
      </c>
    </row>
    <row r="289" spans="1:6" x14ac:dyDescent="0.2">
      <c r="A289" t="s">
        <v>73</v>
      </c>
      <c r="B289" t="s">
        <v>76</v>
      </c>
      <c r="C289" t="s">
        <v>13</v>
      </c>
      <c r="D289">
        <v>413.06329349999999</v>
      </c>
      <c r="E289" t="s">
        <v>59</v>
      </c>
      <c r="F289">
        <v>0.1107020527</v>
      </c>
    </row>
    <row r="290" spans="1:6" x14ac:dyDescent="0.2">
      <c r="A290" t="s">
        <v>73</v>
      </c>
      <c r="B290" t="s">
        <v>76</v>
      </c>
      <c r="C290" t="s">
        <v>13</v>
      </c>
      <c r="D290">
        <v>413.06329349999999</v>
      </c>
      <c r="E290" t="s">
        <v>60</v>
      </c>
      <c r="F290">
        <v>0.14728708569999999</v>
      </c>
    </row>
    <row r="291" spans="1:6" x14ac:dyDescent="0.2">
      <c r="A291" t="s">
        <v>73</v>
      </c>
      <c r="B291" t="s">
        <v>76</v>
      </c>
      <c r="C291" t="s">
        <v>13</v>
      </c>
      <c r="D291">
        <v>413.06329349999999</v>
      </c>
      <c r="E291" t="s">
        <v>61</v>
      </c>
      <c r="F291">
        <v>0.16304825249999999</v>
      </c>
    </row>
    <row r="292" spans="1:6" x14ac:dyDescent="0.2">
      <c r="A292" t="s">
        <v>73</v>
      </c>
      <c r="B292" t="s">
        <v>76</v>
      </c>
      <c r="C292" t="s">
        <v>13</v>
      </c>
      <c r="D292">
        <v>413.06329349999999</v>
      </c>
      <c r="E292" t="s">
        <v>62</v>
      </c>
      <c r="F292">
        <v>0.1794264615</v>
      </c>
    </row>
    <row r="293" spans="1:6" x14ac:dyDescent="0.2">
      <c r="A293" t="s">
        <v>73</v>
      </c>
      <c r="B293" t="s">
        <v>76</v>
      </c>
      <c r="C293" t="s">
        <v>13</v>
      </c>
      <c r="D293">
        <v>413.06329349999999</v>
      </c>
      <c r="E293" t="s">
        <v>63</v>
      </c>
      <c r="F293">
        <v>0.2202393711</v>
      </c>
    </row>
    <row r="294" spans="1:6" x14ac:dyDescent="0.2">
      <c r="A294" t="s">
        <v>73</v>
      </c>
      <c r="B294" t="s">
        <v>76</v>
      </c>
      <c r="C294" t="s">
        <v>13</v>
      </c>
      <c r="D294">
        <v>413.06329349999999</v>
      </c>
      <c r="E294" t="s">
        <v>64</v>
      </c>
      <c r="F294">
        <v>0.31116449829999998</v>
      </c>
    </row>
    <row r="295" spans="1:6" x14ac:dyDescent="0.2">
      <c r="A295" t="s">
        <v>73</v>
      </c>
      <c r="B295" t="s">
        <v>76</v>
      </c>
      <c r="C295" t="s">
        <v>13</v>
      </c>
      <c r="D295">
        <v>413.06329349999999</v>
      </c>
      <c r="E295" t="s">
        <v>65</v>
      </c>
      <c r="F295">
        <v>0.49120229479999999</v>
      </c>
    </row>
    <row r="296" spans="1:6" x14ac:dyDescent="0.2">
      <c r="A296" t="s">
        <v>73</v>
      </c>
      <c r="B296" t="s">
        <v>76</v>
      </c>
      <c r="C296" t="s">
        <v>13</v>
      </c>
      <c r="D296">
        <v>413.06329349999999</v>
      </c>
      <c r="E296" t="s">
        <v>66</v>
      </c>
      <c r="F296">
        <v>0.56693637370000005</v>
      </c>
    </row>
    <row r="297" spans="1:6" x14ac:dyDescent="0.2">
      <c r="A297" t="s">
        <v>73</v>
      </c>
      <c r="B297" t="s">
        <v>76</v>
      </c>
      <c r="C297" t="s">
        <v>13</v>
      </c>
      <c r="D297">
        <v>413.06329349999999</v>
      </c>
      <c r="E297" t="s">
        <v>67</v>
      </c>
      <c r="F297">
        <v>0.6458755732</v>
      </c>
    </row>
    <row r="298" spans="1:6" x14ac:dyDescent="0.2">
      <c r="A298" t="s">
        <v>73</v>
      </c>
      <c r="B298" t="s">
        <v>76</v>
      </c>
      <c r="C298" t="s">
        <v>12</v>
      </c>
      <c r="D298">
        <v>412.99456789999999</v>
      </c>
      <c r="E298" t="s">
        <v>54</v>
      </c>
      <c r="F298">
        <v>4.9151876010000003E-3</v>
      </c>
    </row>
    <row r="299" spans="1:6" x14ac:dyDescent="0.2">
      <c r="A299" t="s">
        <v>73</v>
      </c>
      <c r="B299" t="s">
        <v>76</v>
      </c>
      <c r="C299" t="s">
        <v>12</v>
      </c>
      <c r="D299">
        <v>412.99456789999999</v>
      </c>
      <c r="E299" t="s">
        <v>55</v>
      </c>
      <c r="F299">
        <v>2.624613047E-2</v>
      </c>
    </row>
    <row r="300" spans="1:6" x14ac:dyDescent="0.2">
      <c r="A300" t="s">
        <v>73</v>
      </c>
      <c r="B300" t="s">
        <v>76</v>
      </c>
      <c r="C300" t="s">
        <v>12</v>
      </c>
      <c r="D300">
        <v>412.99456789999999</v>
      </c>
      <c r="E300" t="s">
        <v>56</v>
      </c>
      <c r="F300">
        <v>5.4252292959999997E-2</v>
      </c>
    </row>
    <row r="301" spans="1:6" x14ac:dyDescent="0.2">
      <c r="A301" t="s">
        <v>73</v>
      </c>
      <c r="B301" t="s">
        <v>76</v>
      </c>
      <c r="C301" t="s">
        <v>12</v>
      </c>
      <c r="D301">
        <v>412.99456789999999</v>
      </c>
      <c r="E301" t="s">
        <v>57</v>
      </c>
      <c r="F301">
        <v>6.865701079E-2</v>
      </c>
    </row>
    <row r="302" spans="1:6" x14ac:dyDescent="0.2">
      <c r="A302" t="s">
        <v>73</v>
      </c>
      <c r="B302" t="s">
        <v>76</v>
      </c>
      <c r="C302" t="s">
        <v>12</v>
      </c>
      <c r="D302">
        <v>412.99456789999999</v>
      </c>
      <c r="E302" t="s">
        <v>58</v>
      </c>
      <c r="F302">
        <v>7.6135806740000006E-2</v>
      </c>
    </row>
    <row r="303" spans="1:6" x14ac:dyDescent="0.2">
      <c r="A303" t="s">
        <v>73</v>
      </c>
      <c r="B303" t="s">
        <v>76</v>
      </c>
      <c r="C303" t="s">
        <v>12</v>
      </c>
      <c r="D303">
        <v>412.99456789999999</v>
      </c>
      <c r="E303" t="s">
        <v>59</v>
      </c>
      <c r="F303">
        <v>9.9746875459999995E-2</v>
      </c>
    </row>
    <row r="304" spans="1:6" x14ac:dyDescent="0.2">
      <c r="A304" t="s">
        <v>73</v>
      </c>
      <c r="B304" t="s">
        <v>76</v>
      </c>
      <c r="C304" t="s">
        <v>12</v>
      </c>
      <c r="D304">
        <v>412.99456789999999</v>
      </c>
      <c r="E304" t="s">
        <v>60</v>
      </c>
      <c r="F304">
        <v>0.1083382219</v>
      </c>
    </row>
    <row r="305" spans="1:6" x14ac:dyDescent="0.2">
      <c r="A305" t="s">
        <v>73</v>
      </c>
      <c r="B305" t="s">
        <v>76</v>
      </c>
      <c r="C305" t="s">
        <v>12</v>
      </c>
      <c r="D305">
        <v>412.99456789999999</v>
      </c>
      <c r="E305" t="s">
        <v>61</v>
      </c>
      <c r="F305">
        <v>0.12580423060000001</v>
      </c>
    </row>
    <row r="306" spans="1:6" x14ac:dyDescent="0.2">
      <c r="A306" t="s">
        <v>73</v>
      </c>
      <c r="B306" t="s">
        <v>76</v>
      </c>
      <c r="C306" t="s">
        <v>12</v>
      </c>
      <c r="D306">
        <v>412.99456789999999</v>
      </c>
      <c r="E306" t="s">
        <v>62</v>
      </c>
      <c r="F306">
        <v>0.14443412420000001</v>
      </c>
    </row>
    <row r="307" spans="1:6" x14ac:dyDescent="0.2">
      <c r="A307" t="s">
        <v>73</v>
      </c>
      <c r="B307" t="s">
        <v>76</v>
      </c>
      <c r="C307" t="s">
        <v>12</v>
      </c>
      <c r="D307">
        <v>412.99456789999999</v>
      </c>
      <c r="E307" t="s">
        <v>63</v>
      </c>
      <c r="F307">
        <v>0.17482636870000001</v>
      </c>
    </row>
    <row r="308" spans="1:6" x14ac:dyDescent="0.2">
      <c r="A308" t="s">
        <v>73</v>
      </c>
      <c r="B308" t="s">
        <v>76</v>
      </c>
      <c r="C308" t="s">
        <v>12</v>
      </c>
      <c r="D308">
        <v>412.99456789999999</v>
      </c>
      <c r="E308" t="s">
        <v>64</v>
      </c>
      <c r="F308">
        <v>0.34387570620000002</v>
      </c>
    </row>
    <row r="309" spans="1:6" x14ac:dyDescent="0.2">
      <c r="A309" t="s">
        <v>73</v>
      </c>
      <c r="B309" t="s">
        <v>76</v>
      </c>
      <c r="C309" t="s">
        <v>12</v>
      </c>
      <c r="D309">
        <v>412.99456789999999</v>
      </c>
      <c r="E309" t="s">
        <v>65</v>
      </c>
      <c r="F309">
        <v>0.40674859289999998</v>
      </c>
    </row>
    <row r="310" spans="1:6" x14ac:dyDescent="0.2">
      <c r="A310" t="s">
        <v>73</v>
      </c>
      <c r="B310" t="s">
        <v>76</v>
      </c>
      <c r="C310" t="s">
        <v>12</v>
      </c>
      <c r="D310">
        <v>412.99456789999999</v>
      </c>
      <c r="E310" t="s">
        <v>66</v>
      </c>
      <c r="F310">
        <v>0.48796656729999999</v>
      </c>
    </row>
    <row r="311" spans="1:6" x14ac:dyDescent="0.2">
      <c r="A311" t="s">
        <v>73</v>
      </c>
      <c r="B311" t="s">
        <v>76</v>
      </c>
      <c r="C311" t="s">
        <v>12</v>
      </c>
      <c r="D311">
        <v>412.99456789999999</v>
      </c>
      <c r="E311" t="s">
        <v>67</v>
      </c>
      <c r="F311">
        <v>0.59314525129999995</v>
      </c>
    </row>
    <row r="312" spans="1:6" x14ac:dyDescent="0.2">
      <c r="A312" t="s">
        <v>73</v>
      </c>
      <c r="B312" t="s">
        <v>76</v>
      </c>
      <c r="C312" t="s">
        <v>11</v>
      </c>
      <c r="D312">
        <v>413.0283508</v>
      </c>
      <c r="E312" t="s">
        <v>54</v>
      </c>
      <c r="F312">
        <v>1.6890637579999999E-2</v>
      </c>
    </row>
    <row r="313" spans="1:6" x14ac:dyDescent="0.2">
      <c r="A313" t="s">
        <v>73</v>
      </c>
      <c r="B313" t="s">
        <v>76</v>
      </c>
      <c r="C313" t="s">
        <v>11</v>
      </c>
      <c r="D313">
        <v>413.0283508</v>
      </c>
      <c r="E313" t="s">
        <v>55</v>
      </c>
      <c r="F313">
        <v>5.2253372970000003E-2</v>
      </c>
    </row>
    <row r="314" spans="1:6" x14ac:dyDescent="0.2">
      <c r="A314" t="s">
        <v>73</v>
      </c>
      <c r="B314" t="s">
        <v>76</v>
      </c>
      <c r="C314" t="s">
        <v>11</v>
      </c>
      <c r="D314">
        <v>413.0283508</v>
      </c>
      <c r="E314" t="s">
        <v>56</v>
      </c>
      <c r="F314">
        <v>0.12275683129999999</v>
      </c>
    </row>
    <row r="315" spans="1:6" x14ac:dyDescent="0.2">
      <c r="A315" t="s">
        <v>73</v>
      </c>
      <c r="B315" t="s">
        <v>76</v>
      </c>
      <c r="C315" t="s">
        <v>11</v>
      </c>
      <c r="D315">
        <v>413.0283508</v>
      </c>
      <c r="E315" t="s">
        <v>57</v>
      </c>
      <c r="F315">
        <v>0.16678747529999999</v>
      </c>
    </row>
    <row r="316" spans="1:6" x14ac:dyDescent="0.2">
      <c r="A316" t="s">
        <v>73</v>
      </c>
      <c r="B316" t="s">
        <v>76</v>
      </c>
      <c r="C316" t="s">
        <v>11</v>
      </c>
      <c r="D316">
        <v>413.0283508</v>
      </c>
      <c r="E316" t="s">
        <v>58</v>
      </c>
      <c r="F316">
        <v>0.212385729</v>
      </c>
    </row>
    <row r="317" spans="1:6" x14ac:dyDescent="0.2">
      <c r="A317" t="s">
        <v>73</v>
      </c>
      <c r="B317" t="s">
        <v>76</v>
      </c>
      <c r="C317" t="s">
        <v>11</v>
      </c>
      <c r="D317">
        <v>413.0283508</v>
      </c>
      <c r="E317" t="s">
        <v>59</v>
      </c>
      <c r="F317">
        <v>0.2325419933</v>
      </c>
    </row>
    <row r="318" spans="1:6" x14ac:dyDescent="0.2">
      <c r="A318" t="s">
        <v>73</v>
      </c>
      <c r="B318" t="s">
        <v>76</v>
      </c>
      <c r="C318" t="s">
        <v>11</v>
      </c>
      <c r="D318">
        <v>413.0283508</v>
      </c>
      <c r="E318" t="s">
        <v>60</v>
      </c>
      <c r="F318">
        <v>0.26997065539999998</v>
      </c>
    </row>
    <row r="319" spans="1:6" x14ac:dyDescent="0.2">
      <c r="A319" t="s">
        <v>73</v>
      </c>
      <c r="B319" t="s">
        <v>76</v>
      </c>
      <c r="C319" t="s">
        <v>11</v>
      </c>
      <c r="D319">
        <v>413.0283508</v>
      </c>
      <c r="E319" t="s">
        <v>61</v>
      </c>
      <c r="F319">
        <v>0.30449256299999999</v>
      </c>
    </row>
    <row r="320" spans="1:6" x14ac:dyDescent="0.2">
      <c r="A320" t="s">
        <v>73</v>
      </c>
      <c r="B320" t="s">
        <v>76</v>
      </c>
      <c r="C320" t="s">
        <v>11</v>
      </c>
      <c r="D320">
        <v>413.0283508</v>
      </c>
      <c r="E320" t="s">
        <v>62</v>
      </c>
      <c r="F320">
        <v>0.33847868440000001</v>
      </c>
    </row>
    <row r="321" spans="1:6" x14ac:dyDescent="0.2">
      <c r="A321" t="s">
        <v>73</v>
      </c>
      <c r="B321" t="s">
        <v>76</v>
      </c>
      <c r="C321" t="s">
        <v>11</v>
      </c>
      <c r="D321">
        <v>413.0283508</v>
      </c>
      <c r="E321" t="s">
        <v>63</v>
      </c>
      <c r="F321">
        <v>0.35027015210000001</v>
      </c>
    </row>
    <row r="322" spans="1:6" x14ac:dyDescent="0.2">
      <c r="A322" t="s">
        <v>73</v>
      </c>
      <c r="B322" t="s">
        <v>76</v>
      </c>
      <c r="C322" t="s">
        <v>11</v>
      </c>
      <c r="D322">
        <v>413.0283508</v>
      </c>
      <c r="E322" t="s">
        <v>64</v>
      </c>
      <c r="F322">
        <v>0.61110693220000001</v>
      </c>
    </row>
    <row r="323" spans="1:6" x14ac:dyDescent="0.2">
      <c r="A323" t="s">
        <v>73</v>
      </c>
      <c r="B323" t="s">
        <v>76</v>
      </c>
      <c r="C323" t="s">
        <v>11</v>
      </c>
      <c r="D323">
        <v>413.0283508</v>
      </c>
      <c r="E323" t="s">
        <v>65</v>
      </c>
      <c r="F323">
        <v>0.70256751780000004</v>
      </c>
    </row>
    <row r="324" spans="1:6" x14ac:dyDescent="0.2">
      <c r="A324" t="s">
        <v>73</v>
      </c>
      <c r="B324" t="s">
        <v>76</v>
      </c>
      <c r="C324" t="s">
        <v>11</v>
      </c>
      <c r="D324">
        <v>413.0283508</v>
      </c>
      <c r="E324" t="s">
        <v>66</v>
      </c>
      <c r="F324">
        <v>0.82012778519999996</v>
      </c>
    </row>
    <row r="325" spans="1:6" x14ac:dyDescent="0.2">
      <c r="A325" t="s">
        <v>73</v>
      </c>
      <c r="B325" t="s">
        <v>76</v>
      </c>
      <c r="C325" t="s">
        <v>11</v>
      </c>
      <c r="D325">
        <v>413.0283508</v>
      </c>
      <c r="E325" t="s">
        <v>67</v>
      </c>
      <c r="F325">
        <v>0.94405341149999999</v>
      </c>
    </row>
    <row r="326" spans="1:6" x14ac:dyDescent="0.2">
      <c r="A326" t="s">
        <v>73</v>
      </c>
      <c r="B326" t="s">
        <v>77</v>
      </c>
      <c r="C326" t="s">
        <v>45</v>
      </c>
      <c r="D326">
        <v>412.995</v>
      </c>
      <c r="E326" t="s">
        <v>54</v>
      </c>
      <c r="F326">
        <v>2.3561459999999999E-2</v>
      </c>
    </row>
    <row r="327" spans="1:6" x14ac:dyDescent="0.2">
      <c r="A327" t="s">
        <v>73</v>
      </c>
      <c r="B327" t="s">
        <v>77</v>
      </c>
      <c r="C327" t="s">
        <v>45</v>
      </c>
      <c r="D327">
        <v>412.995</v>
      </c>
      <c r="E327" t="s">
        <v>58</v>
      </c>
      <c r="F327">
        <v>0.20460999999999999</v>
      </c>
    </row>
    <row r="328" spans="1:6" x14ac:dyDescent="0.2">
      <c r="A328" t="s">
        <v>73</v>
      </c>
      <c r="B328" t="s">
        <v>77</v>
      </c>
      <c r="C328" t="s">
        <v>45</v>
      </c>
      <c r="D328">
        <v>412.995</v>
      </c>
      <c r="E328" t="s">
        <v>63</v>
      </c>
      <c r="F328">
        <v>0.33650999999999998</v>
      </c>
    </row>
    <row r="329" spans="1:6" x14ac:dyDescent="0.2">
      <c r="A329" t="s">
        <v>73</v>
      </c>
      <c r="B329" t="s">
        <v>77</v>
      </c>
      <c r="C329" t="s">
        <v>45</v>
      </c>
      <c r="D329">
        <v>412.995</v>
      </c>
      <c r="E329" t="s">
        <v>64</v>
      </c>
      <c r="F329">
        <v>0.50602999999999998</v>
      </c>
    </row>
    <row r="330" spans="1:6" x14ac:dyDescent="0.2">
      <c r="A330" t="s">
        <v>73</v>
      </c>
      <c r="B330" t="s">
        <v>77</v>
      </c>
      <c r="C330" t="s">
        <v>45</v>
      </c>
      <c r="D330">
        <v>412.995</v>
      </c>
      <c r="E330" t="s">
        <v>65</v>
      </c>
      <c r="F330">
        <v>0.59084000000000003</v>
      </c>
    </row>
    <row r="331" spans="1:6" x14ac:dyDescent="0.2">
      <c r="A331" t="s">
        <v>73</v>
      </c>
      <c r="B331" t="s">
        <v>77</v>
      </c>
      <c r="C331" t="s">
        <v>45</v>
      </c>
      <c r="D331">
        <v>412.995</v>
      </c>
      <c r="E331" t="s">
        <v>66</v>
      </c>
      <c r="F331">
        <v>0.71423999999999999</v>
      </c>
    </row>
    <row r="332" spans="1:6" x14ac:dyDescent="0.2">
      <c r="A332" t="s">
        <v>73</v>
      </c>
      <c r="B332" t="s">
        <v>77</v>
      </c>
      <c r="C332" t="s">
        <v>45</v>
      </c>
      <c r="D332">
        <v>412.995</v>
      </c>
      <c r="E332" t="s">
        <v>67</v>
      </c>
      <c r="F332">
        <v>0.81588000000000005</v>
      </c>
    </row>
    <row r="333" spans="1:6" x14ac:dyDescent="0.2">
      <c r="A333" t="s">
        <v>73</v>
      </c>
      <c r="B333" t="s">
        <v>77</v>
      </c>
      <c r="C333" t="s">
        <v>44</v>
      </c>
      <c r="D333">
        <v>413</v>
      </c>
      <c r="E333" t="s">
        <v>54</v>
      </c>
      <c r="F333">
        <v>2.3568410000000001E-2</v>
      </c>
    </row>
    <row r="334" spans="1:6" x14ac:dyDescent="0.2">
      <c r="A334" t="s">
        <v>73</v>
      </c>
      <c r="B334" t="s">
        <v>77</v>
      </c>
      <c r="C334" t="s">
        <v>44</v>
      </c>
      <c r="D334">
        <v>413</v>
      </c>
      <c r="E334" t="s">
        <v>58</v>
      </c>
      <c r="F334">
        <v>0.20205999999999999</v>
      </c>
    </row>
    <row r="335" spans="1:6" x14ac:dyDescent="0.2">
      <c r="A335" t="s">
        <v>73</v>
      </c>
      <c r="B335" t="s">
        <v>77</v>
      </c>
      <c r="C335" t="s">
        <v>44</v>
      </c>
      <c r="D335">
        <v>413</v>
      </c>
      <c r="E335" t="s">
        <v>63</v>
      </c>
      <c r="F335">
        <v>0.33933999999999997</v>
      </c>
    </row>
    <row r="336" spans="1:6" x14ac:dyDescent="0.2">
      <c r="A336" t="s">
        <v>73</v>
      </c>
      <c r="B336" t="s">
        <v>77</v>
      </c>
      <c r="C336" t="s">
        <v>44</v>
      </c>
      <c r="D336">
        <v>413</v>
      </c>
      <c r="E336" t="s">
        <v>64</v>
      </c>
      <c r="F336">
        <v>0.54883999999999999</v>
      </c>
    </row>
    <row r="337" spans="1:6" x14ac:dyDescent="0.2">
      <c r="A337" t="s">
        <v>73</v>
      </c>
      <c r="B337" t="s">
        <v>77</v>
      </c>
      <c r="C337" t="s">
        <v>44</v>
      </c>
      <c r="D337">
        <v>413</v>
      </c>
      <c r="E337" t="s">
        <v>65</v>
      </c>
      <c r="F337">
        <v>0.5847</v>
      </c>
    </row>
    <row r="338" spans="1:6" x14ac:dyDescent="0.2">
      <c r="A338" t="s">
        <v>73</v>
      </c>
      <c r="B338" t="s">
        <v>77</v>
      </c>
      <c r="C338" t="s">
        <v>44</v>
      </c>
      <c r="D338">
        <v>413</v>
      </c>
      <c r="E338" t="s">
        <v>66</v>
      </c>
      <c r="F338">
        <v>0.88643000000000005</v>
      </c>
    </row>
    <row r="339" spans="1:6" x14ac:dyDescent="0.2">
      <c r="A339" t="s">
        <v>73</v>
      </c>
      <c r="B339" t="s">
        <v>77</v>
      </c>
      <c r="C339" t="s">
        <v>44</v>
      </c>
      <c r="D339">
        <v>413</v>
      </c>
      <c r="E339" t="s">
        <v>67</v>
      </c>
      <c r="F339">
        <v>0.71485849999999995</v>
      </c>
    </row>
    <row r="340" spans="1:6" x14ac:dyDescent="0.2">
      <c r="A340" t="s">
        <v>73</v>
      </c>
      <c r="B340" t="s">
        <v>77</v>
      </c>
      <c r="C340" t="s">
        <v>15</v>
      </c>
      <c r="D340">
        <v>412.97662350000002</v>
      </c>
      <c r="E340" t="s">
        <v>54</v>
      </c>
      <c r="F340">
        <v>7.8043015670000004E-3</v>
      </c>
    </row>
    <row r="341" spans="1:6" x14ac:dyDescent="0.2">
      <c r="A341" t="s">
        <v>73</v>
      </c>
      <c r="B341" t="s">
        <v>77</v>
      </c>
      <c r="C341" t="s">
        <v>15</v>
      </c>
      <c r="D341">
        <v>412.97662350000002</v>
      </c>
      <c r="E341" t="s">
        <v>55</v>
      </c>
      <c r="F341">
        <v>4.2202018199999997E-2</v>
      </c>
    </row>
    <row r="342" spans="1:6" x14ac:dyDescent="0.2">
      <c r="A342" t="s">
        <v>73</v>
      </c>
      <c r="B342" t="s">
        <v>77</v>
      </c>
      <c r="C342" t="s">
        <v>15</v>
      </c>
      <c r="D342">
        <v>412.97662350000002</v>
      </c>
      <c r="E342" t="s">
        <v>56</v>
      </c>
      <c r="F342">
        <v>9.0606436129999995E-2</v>
      </c>
    </row>
    <row r="343" spans="1:6" x14ac:dyDescent="0.2">
      <c r="A343" t="s">
        <v>73</v>
      </c>
      <c r="B343" t="s">
        <v>77</v>
      </c>
      <c r="C343" t="s">
        <v>15</v>
      </c>
      <c r="D343">
        <v>412.97662350000002</v>
      </c>
      <c r="E343" t="s">
        <v>57</v>
      </c>
      <c r="F343">
        <v>0.1208883375</v>
      </c>
    </row>
    <row r="344" spans="1:6" x14ac:dyDescent="0.2">
      <c r="A344" t="s">
        <v>73</v>
      </c>
      <c r="B344" t="s">
        <v>77</v>
      </c>
      <c r="C344" t="s">
        <v>15</v>
      </c>
      <c r="D344">
        <v>412.97662350000002</v>
      </c>
      <c r="E344" t="s">
        <v>58</v>
      </c>
      <c r="F344">
        <v>0.15369260309999999</v>
      </c>
    </row>
    <row r="345" spans="1:6" x14ac:dyDescent="0.2">
      <c r="A345" t="s">
        <v>73</v>
      </c>
      <c r="B345" t="s">
        <v>77</v>
      </c>
      <c r="C345" t="s">
        <v>15</v>
      </c>
      <c r="D345">
        <v>412.97662350000002</v>
      </c>
      <c r="E345" t="s">
        <v>59</v>
      </c>
      <c r="F345">
        <v>0.18412862720000001</v>
      </c>
    </row>
    <row r="346" spans="1:6" x14ac:dyDescent="0.2">
      <c r="A346" t="s">
        <v>73</v>
      </c>
      <c r="B346" t="s">
        <v>77</v>
      </c>
      <c r="C346" t="s">
        <v>15</v>
      </c>
      <c r="D346">
        <v>412.97662350000002</v>
      </c>
      <c r="E346" t="s">
        <v>60</v>
      </c>
      <c r="F346">
        <v>0.21936698260000001</v>
      </c>
    </row>
    <row r="347" spans="1:6" x14ac:dyDescent="0.2">
      <c r="A347" t="s">
        <v>73</v>
      </c>
      <c r="B347" t="s">
        <v>77</v>
      </c>
      <c r="C347" t="s">
        <v>15</v>
      </c>
      <c r="D347">
        <v>412.97662350000002</v>
      </c>
      <c r="E347" t="s">
        <v>61</v>
      </c>
      <c r="F347">
        <v>0.24999645349999999</v>
      </c>
    </row>
    <row r="348" spans="1:6" x14ac:dyDescent="0.2">
      <c r="A348" t="s">
        <v>73</v>
      </c>
      <c r="B348" t="s">
        <v>77</v>
      </c>
      <c r="C348" t="s">
        <v>15</v>
      </c>
      <c r="D348">
        <v>412.97662350000002</v>
      </c>
      <c r="E348" t="s">
        <v>62</v>
      </c>
      <c r="F348">
        <v>0.28616103529999998</v>
      </c>
    </row>
    <row r="349" spans="1:6" x14ac:dyDescent="0.2">
      <c r="A349" t="s">
        <v>73</v>
      </c>
      <c r="B349" t="s">
        <v>77</v>
      </c>
      <c r="C349" t="s">
        <v>15</v>
      </c>
      <c r="D349">
        <v>412.97662350000002</v>
      </c>
      <c r="E349" t="s">
        <v>63</v>
      </c>
      <c r="F349">
        <v>0.31712612509999999</v>
      </c>
    </row>
    <row r="350" spans="1:6" x14ac:dyDescent="0.2">
      <c r="A350" t="s">
        <v>73</v>
      </c>
      <c r="B350" t="s">
        <v>77</v>
      </c>
      <c r="C350" t="s">
        <v>15</v>
      </c>
      <c r="D350">
        <v>412.97662350000002</v>
      </c>
      <c r="E350" t="s">
        <v>64</v>
      </c>
      <c r="F350">
        <v>0.50702196359999996</v>
      </c>
    </row>
    <row r="351" spans="1:6" x14ac:dyDescent="0.2">
      <c r="A351" t="s">
        <v>73</v>
      </c>
      <c r="B351" t="s">
        <v>77</v>
      </c>
      <c r="C351" t="s">
        <v>15</v>
      </c>
      <c r="D351">
        <v>412.97662350000002</v>
      </c>
      <c r="E351" t="s">
        <v>65</v>
      </c>
      <c r="F351">
        <v>0.61376595499999997</v>
      </c>
    </row>
    <row r="352" spans="1:6" x14ac:dyDescent="0.2">
      <c r="A352" t="s">
        <v>73</v>
      </c>
      <c r="B352" t="s">
        <v>77</v>
      </c>
      <c r="C352" t="s">
        <v>15</v>
      </c>
      <c r="D352">
        <v>412.97662350000002</v>
      </c>
      <c r="E352" t="s">
        <v>66</v>
      </c>
      <c r="F352">
        <v>0.7302758694</v>
      </c>
    </row>
    <row r="353" spans="1:6" x14ac:dyDescent="0.2">
      <c r="A353" t="s">
        <v>73</v>
      </c>
      <c r="B353" t="s">
        <v>77</v>
      </c>
      <c r="C353" t="s">
        <v>15</v>
      </c>
      <c r="D353">
        <v>412.97662350000002</v>
      </c>
      <c r="E353" t="s">
        <v>67</v>
      </c>
      <c r="F353">
        <v>0.85203027730000003</v>
      </c>
    </row>
    <row r="354" spans="1:6" x14ac:dyDescent="0.2">
      <c r="A354" t="s">
        <v>73</v>
      </c>
      <c r="B354" t="s">
        <v>77</v>
      </c>
      <c r="C354" t="s">
        <v>14</v>
      </c>
      <c r="D354">
        <v>413.00860599999999</v>
      </c>
      <c r="E354" t="s">
        <v>54</v>
      </c>
      <c r="F354">
        <v>9.0128984299999992E-3</v>
      </c>
    </row>
    <row r="355" spans="1:6" x14ac:dyDescent="0.2">
      <c r="A355" t="s">
        <v>73</v>
      </c>
      <c r="B355" t="s">
        <v>77</v>
      </c>
      <c r="C355" t="s">
        <v>14</v>
      </c>
      <c r="D355">
        <v>413.00860599999999</v>
      </c>
      <c r="E355" t="s">
        <v>55</v>
      </c>
      <c r="F355">
        <v>3.3844996240000001E-2</v>
      </c>
    </row>
    <row r="356" spans="1:6" x14ac:dyDescent="0.2">
      <c r="A356" t="s">
        <v>73</v>
      </c>
      <c r="B356" t="s">
        <v>77</v>
      </c>
      <c r="C356" t="s">
        <v>14</v>
      </c>
      <c r="D356">
        <v>413.00860599999999</v>
      </c>
      <c r="E356" t="s">
        <v>56</v>
      </c>
      <c r="F356">
        <v>7.3427781459999994E-2</v>
      </c>
    </row>
    <row r="357" spans="1:6" x14ac:dyDescent="0.2">
      <c r="A357" t="s">
        <v>73</v>
      </c>
      <c r="B357" t="s">
        <v>77</v>
      </c>
      <c r="C357" t="s">
        <v>14</v>
      </c>
      <c r="D357">
        <v>413.00860599999999</v>
      </c>
      <c r="E357" t="s">
        <v>57</v>
      </c>
      <c r="F357">
        <v>9.9798925220000001E-2</v>
      </c>
    </row>
    <row r="358" spans="1:6" x14ac:dyDescent="0.2">
      <c r="A358" t="s">
        <v>73</v>
      </c>
      <c r="B358" t="s">
        <v>77</v>
      </c>
      <c r="C358" t="s">
        <v>14</v>
      </c>
      <c r="D358">
        <v>413.00860599999999</v>
      </c>
      <c r="E358" t="s">
        <v>58</v>
      </c>
      <c r="F358">
        <v>0.14910918470000001</v>
      </c>
    </row>
    <row r="359" spans="1:6" x14ac:dyDescent="0.2">
      <c r="A359" t="s">
        <v>73</v>
      </c>
      <c r="B359" t="s">
        <v>77</v>
      </c>
      <c r="C359" t="s">
        <v>14</v>
      </c>
      <c r="D359">
        <v>413.00860599999999</v>
      </c>
      <c r="E359" t="s">
        <v>59</v>
      </c>
      <c r="F359">
        <v>0.20348419249999999</v>
      </c>
    </row>
    <row r="360" spans="1:6" x14ac:dyDescent="0.2">
      <c r="A360" t="s">
        <v>73</v>
      </c>
      <c r="B360" t="s">
        <v>77</v>
      </c>
      <c r="C360" t="s">
        <v>14</v>
      </c>
      <c r="D360">
        <v>413.00860599999999</v>
      </c>
      <c r="E360" t="s">
        <v>60</v>
      </c>
      <c r="F360">
        <v>0.2262614667</v>
      </c>
    </row>
    <row r="361" spans="1:6" x14ac:dyDescent="0.2">
      <c r="A361" t="s">
        <v>73</v>
      </c>
      <c r="B361" t="s">
        <v>77</v>
      </c>
      <c r="C361" t="s">
        <v>14</v>
      </c>
      <c r="D361">
        <v>413.00860599999999</v>
      </c>
      <c r="E361" t="s">
        <v>61</v>
      </c>
      <c r="F361">
        <v>0.2484443486</v>
      </c>
    </row>
    <row r="362" spans="1:6" x14ac:dyDescent="0.2">
      <c r="A362" t="s">
        <v>73</v>
      </c>
      <c r="B362" t="s">
        <v>77</v>
      </c>
      <c r="C362" t="s">
        <v>14</v>
      </c>
      <c r="D362">
        <v>413.00860599999999</v>
      </c>
      <c r="E362" t="s">
        <v>62</v>
      </c>
      <c r="F362">
        <v>0.27298891539999998</v>
      </c>
    </row>
    <row r="363" spans="1:6" x14ac:dyDescent="0.2">
      <c r="A363" t="s">
        <v>73</v>
      </c>
      <c r="B363" t="s">
        <v>77</v>
      </c>
      <c r="C363" t="s">
        <v>14</v>
      </c>
      <c r="D363">
        <v>413.00860599999999</v>
      </c>
      <c r="E363" t="s">
        <v>63</v>
      </c>
      <c r="F363">
        <v>0.29416435959999998</v>
      </c>
    </row>
    <row r="364" spans="1:6" x14ac:dyDescent="0.2">
      <c r="A364" t="s">
        <v>73</v>
      </c>
      <c r="B364" t="s">
        <v>77</v>
      </c>
      <c r="C364" t="s">
        <v>14</v>
      </c>
      <c r="D364">
        <v>413.00860599999999</v>
      </c>
      <c r="E364" t="s">
        <v>64</v>
      </c>
      <c r="F364">
        <v>0.42014247179999997</v>
      </c>
    </row>
    <row r="365" spans="1:6" x14ac:dyDescent="0.2">
      <c r="A365" t="s">
        <v>73</v>
      </c>
      <c r="B365" t="s">
        <v>77</v>
      </c>
      <c r="C365" t="s">
        <v>14</v>
      </c>
      <c r="D365">
        <v>413.00860599999999</v>
      </c>
      <c r="E365" t="s">
        <v>65</v>
      </c>
      <c r="F365">
        <v>0.52982813120000005</v>
      </c>
    </row>
    <row r="366" spans="1:6" x14ac:dyDescent="0.2">
      <c r="A366" t="s">
        <v>73</v>
      </c>
      <c r="B366" t="s">
        <v>77</v>
      </c>
      <c r="C366" t="s">
        <v>14</v>
      </c>
      <c r="D366">
        <v>413.00860599999999</v>
      </c>
      <c r="E366" t="s">
        <v>66</v>
      </c>
      <c r="F366">
        <v>0.69701147080000003</v>
      </c>
    </row>
    <row r="367" spans="1:6" x14ac:dyDescent="0.2">
      <c r="A367" t="s">
        <v>73</v>
      </c>
      <c r="B367" t="s">
        <v>77</v>
      </c>
      <c r="C367" t="s">
        <v>14</v>
      </c>
      <c r="D367">
        <v>413.00860599999999</v>
      </c>
      <c r="E367" t="s">
        <v>67</v>
      </c>
      <c r="F367">
        <v>0.76527047159999995</v>
      </c>
    </row>
    <row r="368" spans="1:6" x14ac:dyDescent="0.2">
      <c r="A368" t="s">
        <v>73</v>
      </c>
      <c r="B368" t="s">
        <v>77</v>
      </c>
      <c r="C368" t="s">
        <v>46</v>
      </c>
      <c r="D368">
        <v>413</v>
      </c>
      <c r="E368" t="s">
        <v>54</v>
      </c>
      <c r="F368">
        <v>3.9962289999999998E-2</v>
      </c>
    </row>
    <row r="369" spans="1:6" x14ac:dyDescent="0.2">
      <c r="A369" t="s">
        <v>73</v>
      </c>
      <c r="B369" t="s">
        <v>77</v>
      </c>
      <c r="C369" t="s">
        <v>46</v>
      </c>
      <c r="D369">
        <v>413</v>
      </c>
      <c r="E369" t="s">
        <v>58</v>
      </c>
      <c r="F369">
        <v>0.27721000000000001</v>
      </c>
    </row>
    <row r="370" spans="1:6" x14ac:dyDescent="0.2">
      <c r="A370" t="s">
        <v>73</v>
      </c>
      <c r="B370" t="s">
        <v>77</v>
      </c>
      <c r="C370" t="s">
        <v>46</v>
      </c>
      <c r="D370">
        <v>413</v>
      </c>
      <c r="E370" t="s">
        <v>66</v>
      </c>
      <c r="F370">
        <v>0.88844999999999996</v>
      </c>
    </row>
    <row r="371" spans="1:6" x14ac:dyDescent="0.2">
      <c r="A371" t="s">
        <v>78</v>
      </c>
      <c r="B371" t="s">
        <v>79</v>
      </c>
      <c r="C371" t="s">
        <v>20</v>
      </c>
      <c r="D371">
        <v>412.95593259999998</v>
      </c>
      <c r="E371" t="s">
        <v>54</v>
      </c>
      <c r="F371">
        <v>1.415170822E-2</v>
      </c>
    </row>
    <row r="372" spans="1:6" x14ac:dyDescent="0.2">
      <c r="A372" t="s">
        <v>78</v>
      </c>
      <c r="B372" t="s">
        <v>79</v>
      </c>
      <c r="C372" t="s">
        <v>20</v>
      </c>
      <c r="D372">
        <v>412.95593259999998</v>
      </c>
      <c r="E372" t="s">
        <v>55</v>
      </c>
      <c r="F372">
        <v>6.6137239340000001E-2</v>
      </c>
    </row>
    <row r="373" spans="1:6" x14ac:dyDescent="0.2">
      <c r="A373" t="s">
        <v>78</v>
      </c>
      <c r="B373" t="s">
        <v>79</v>
      </c>
      <c r="C373" t="s">
        <v>20</v>
      </c>
      <c r="D373">
        <v>412.95593259999998</v>
      </c>
      <c r="E373" t="s">
        <v>56</v>
      </c>
      <c r="F373">
        <v>0.1111591235</v>
      </c>
    </row>
    <row r="374" spans="1:6" x14ac:dyDescent="0.2">
      <c r="A374" t="s">
        <v>78</v>
      </c>
      <c r="B374" t="s">
        <v>79</v>
      </c>
      <c r="C374" t="s">
        <v>20</v>
      </c>
      <c r="D374">
        <v>412.95593259999998</v>
      </c>
      <c r="E374" t="s">
        <v>57</v>
      </c>
      <c r="F374">
        <v>0.15078613160000001</v>
      </c>
    </row>
    <row r="375" spans="1:6" x14ac:dyDescent="0.2">
      <c r="A375" t="s">
        <v>78</v>
      </c>
      <c r="B375" t="s">
        <v>79</v>
      </c>
      <c r="C375" t="s">
        <v>20</v>
      </c>
      <c r="D375">
        <v>412.95593259999998</v>
      </c>
      <c r="E375" t="s">
        <v>58</v>
      </c>
      <c r="F375">
        <v>0.19902391729999999</v>
      </c>
    </row>
    <row r="376" spans="1:6" x14ac:dyDescent="0.2">
      <c r="A376" t="s">
        <v>78</v>
      </c>
      <c r="B376" t="s">
        <v>79</v>
      </c>
      <c r="C376" t="s">
        <v>20</v>
      </c>
      <c r="D376">
        <v>412.95593259999998</v>
      </c>
      <c r="E376" t="s">
        <v>59</v>
      </c>
      <c r="F376">
        <v>0.2317989916</v>
      </c>
    </row>
    <row r="377" spans="1:6" x14ac:dyDescent="0.2">
      <c r="A377" t="s">
        <v>78</v>
      </c>
      <c r="B377" t="s">
        <v>79</v>
      </c>
      <c r="C377" t="s">
        <v>20</v>
      </c>
      <c r="D377">
        <v>412.95593259999998</v>
      </c>
      <c r="E377" t="s">
        <v>60</v>
      </c>
      <c r="F377">
        <v>0.2747412622</v>
      </c>
    </row>
    <row r="378" spans="1:6" x14ac:dyDescent="0.2">
      <c r="A378" t="s">
        <v>78</v>
      </c>
      <c r="B378" t="s">
        <v>79</v>
      </c>
      <c r="C378" t="s">
        <v>20</v>
      </c>
      <c r="D378">
        <v>412.95593259999998</v>
      </c>
      <c r="E378" t="s">
        <v>61</v>
      </c>
      <c r="F378">
        <v>0.314275682</v>
      </c>
    </row>
    <row r="379" spans="1:6" x14ac:dyDescent="0.2">
      <c r="A379" t="s">
        <v>78</v>
      </c>
      <c r="B379" t="s">
        <v>79</v>
      </c>
      <c r="C379" t="s">
        <v>20</v>
      </c>
      <c r="D379">
        <v>412.95593259999998</v>
      </c>
      <c r="E379" t="s">
        <v>62</v>
      </c>
      <c r="F379">
        <v>0.34324958919999998</v>
      </c>
    </row>
    <row r="380" spans="1:6" x14ac:dyDescent="0.2">
      <c r="A380" t="s">
        <v>78</v>
      </c>
      <c r="B380" t="s">
        <v>79</v>
      </c>
      <c r="C380" t="s">
        <v>20</v>
      </c>
      <c r="D380">
        <v>412.95593259999998</v>
      </c>
      <c r="E380" t="s">
        <v>63</v>
      </c>
      <c r="F380">
        <v>0.3789137602</v>
      </c>
    </row>
    <row r="381" spans="1:6" x14ac:dyDescent="0.2">
      <c r="A381" t="s">
        <v>78</v>
      </c>
      <c r="B381" t="s">
        <v>79</v>
      </c>
      <c r="C381" t="s">
        <v>20</v>
      </c>
      <c r="D381">
        <v>412.95593259999998</v>
      </c>
      <c r="E381" t="s">
        <v>64</v>
      </c>
      <c r="F381">
        <v>0.58283358809999997</v>
      </c>
    </row>
    <row r="382" spans="1:6" x14ac:dyDescent="0.2">
      <c r="A382" t="s">
        <v>78</v>
      </c>
      <c r="B382" t="s">
        <v>79</v>
      </c>
      <c r="C382" t="s">
        <v>20</v>
      </c>
      <c r="D382">
        <v>412.95593259999998</v>
      </c>
      <c r="E382" t="s">
        <v>65</v>
      </c>
      <c r="F382">
        <v>0.66600233320000002</v>
      </c>
    </row>
    <row r="383" spans="1:6" x14ac:dyDescent="0.2">
      <c r="A383" t="s">
        <v>78</v>
      </c>
      <c r="B383" t="s">
        <v>79</v>
      </c>
      <c r="C383" t="s">
        <v>20</v>
      </c>
      <c r="D383">
        <v>412.95593259999998</v>
      </c>
      <c r="E383" t="s">
        <v>66</v>
      </c>
      <c r="F383">
        <v>0.82179421190000002</v>
      </c>
    </row>
    <row r="384" spans="1:6" x14ac:dyDescent="0.2">
      <c r="A384" t="s">
        <v>78</v>
      </c>
      <c r="B384" t="s">
        <v>79</v>
      </c>
      <c r="C384" t="s">
        <v>20</v>
      </c>
      <c r="D384">
        <v>412.95593259999998</v>
      </c>
      <c r="E384" t="s">
        <v>67</v>
      </c>
      <c r="F384">
        <v>0.87659376860000005</v>
      </c>
    </row>
    <row r="385" spans="1:6" x14ac:dyDescent="0.2">
      <c r="A385" t="s">
        <v>78</v>
      </c>
      <c r="B385" t="s">
        <v>79</v>
      </c>
      <c r="C385" t="s">
        <v>22</v>
      </c>
      <c r="D385">
        <v>413</v>
      </c>
      <c r="E385" t="s">
        <v>54</v>
      </c>
      <c r="F385">
        <v>7.3641533960000002E-3</v>
      </c>
    </row>
    <row r="386" spans="1:6" x14ac:dyDescent="0.2">
      <c r="A386" t="s">
        <v>78</v>
      </c>
      <c r="B386" t="s">
        <v>79</v>
      </c>
      <c r="C386" t="s">
        <v>22</v>
      </c>
      <c r="D386">
        <v>413</v>
      </c>
      <c r="E386" t="s">
        <v>55</v>
      </c>
      <c r="F386">
        <v>4.943506047E-2</v>
      </c>
    </row>
    <row r="387" spans="1:6" x14ac:dyDescent="0.2">
      <c r="A387" t="s">
        <v>78</v>
      </c>
      <c r="B387" t="s">
        <v>79</v>
      </c>
      <c r="C387" t="s">
        <v>22</v>
      </c>
      <c r="D387">
        <v>413</v>
      </c>
      <c r="E387" t="s">
        <v>56</v>
      </c>
      <c r="F387">
        <v>8.4949992599999996E-2</v>
      </c>
    </row>
    <row r="388" spans="1:6" x14ac:dyDescent="0.2">
      <c r="A388" t="s">
        <v>78</v>
      </c>
      <c r="B388" t="s">
        <v>79</v>
      </c>
      <c r="C388" t="s">
        <v>22</v>
      </c>
      <c r="D388">
        <v>413</v>
      </c>
      <c r="E388" t="s">
        <v>57</v>
      </c>
      <c r="F388">
        <v>0.11904110010000001</v>
      </c>
    </row>
    <row r="389" spans="1:6" x14ac:dyDescent="0.2">
      <c r="A389" t="s">
        <v>78</v>
      </c>
      <c r="B389" t="s">
        <v>79</v>
      </c>
      <c r="C389" t="s">
        <v>22</v>
      </c>
      <c r="D389">
        <v>413</v>
      </c>
      <c r="E389" t="s">
        <v>58</v>
      </c>
      <c r="F389">
        <v>0.1544676274</v>
      </c>
    </row>
    <row r="390" spans="1:6" x14ac:dyDescent="0.2">
      <c r="A390" t="s">
        <v>78</v>
      </c>
      <c r="B390" t="s">
        <v>79</v>
      </c>
      <c r="C390" t="s">
        <v>22</v>
      </c>
      <c r="D390">
        <v>413</v>
      </c>
      <c r="E390" t="s">
        <v>59</v>
      </c>
      <c r="F390">
        <v>0.19299881159999999</v>
      </c>
    </row>
    <row r="391" spans="1:6" x14ac:dyDescent="0.2">
      <c r="A391" t="s">
        <v>78</v>
      </c>
      <c r="B391" t="s">
        <v>79</v>
      </c>
      <c r="C391" t="s">
        <v>22</v>
      </c>
      <c r="D391">
        <v>413</v>
      </c>
      <c r="E391" t="s">
        <v>60</v>
      </c>
      <c r="F391">
        <v>0.22601702809999999</v>
      </c>
    </row>
    <row r="392" spans="1:6" x14ac:dyDescent="0.2">
      <c r="A392" t="s">
        <v>78</v>
      </c>
      <c r="B392" t="s">
        <v>79</v>
      </c>
      <c r="C392" t="s">
        <v>22</v>
      </c>
      <c r="D392">
        <v>413</v>
      </c>
      <c r="E392" t="s">
        <v>61</v>
      </c>
      <c r="F392">
        <v>0.24867328999999999</v>
      </c>
    </row>
    <row r="393" spans="1:6" x14ac:dyDescent="0.2">
      <c r="A393" t="s">
        <v>78</v>
      </c>
      <c r="B393" t="s">
        <v>79</v>
      </c>
      <c r="C393" t="s">
        <v>22</v>
      </c>
      <c r="D393">
        <v>413</v>
      </c>
      <c r="E393" t="s">
        <v>62</v>
      </c>
    </row>
    <row r="394" spans="1:6" x14ac:dyDescent="0.2">
      <c r="A394" t="s">
        <v>78</v>
      </c>
      <c r="B394" t="s">
        <v>79</v>
      </c>
      <c r="C394" t="s">
        <v>22</v>
      </c>
      <c r="D394">
        <v>413</v>
      </c>
      <c r="E394" t="s">
        <v>63</v>
      </c>
      <c r="F394">
        <v>0.30474784970000002</v>
      </c>
    </row>
    <row r="395" spans="1:6" x14ac:dyDescent="0.2">
      <c r="A395" t="s">
        <v>78</v>
      </c>
      <c r="B395" t="s">
        <v>79</v>
      </c>
      <c r="C395" t="s">
        <v>22</v>
      </c>
      <c r="D395">
        <v>413</v>
      </c>
      <c r="E395" t="s">
        <v>64</v>
      </c>
      <c r="F395">
        <v>0.49040132759999999</v>
      </c>
    </row>
    <row r="396" spans="1:6" x14ac:dyDescent="0.2">
      <c r="A396" t="s">
        <v>78</v>
      </c>
      <c r="B396" t="s">
        <v>79</v>
      </c>
      <c r="C396" t="s">
        <v>22</v>
      </c>
      <c r="D396">
        <v>413</v>
      </c>
      <c r="E396" t="s">
        <v>65</v>
      </c>
      <c r="F396">
        <v>0.6159724593</v>
      </c>
    </row>
    <row r="397" spans="1:6" x14ac:dyDescent="0.2">
      <c r="A397" t="s">
        <v>78</v>
      </c>
      <c r="B397" t="s">
        <v>79</v>
      </c>
      <c r="C397" t="s">
        <v>22</v>
      </c>
      <c r="D397">
        <v>413</v>
      </c>
      <c r="E397" t="s">
        <v>66</v>
      </c>
      <c r="F397">
        <v>0.75345891710000001</v>
      </c>
    </row>
    <row r="398" spans="1:6" x14ac:dyDescent="0.2">
      <c r="A398" t="s">
        <v>78</v>
      </c>
      <c r="B398" t="s">
        <v>79</v>
      </c>
      <c r="C398" t="s">
        <v>22</v>
      </c>
      <c r="D398">
        <v>413</v>
      </c>
      <c r="E398" t="s">
        <v>67</v>
      </c>
      <c r="F398">
        <v>0.87442219259999998</v>
      </c>
    </row>
    <row r="399" spans="1:6" x14ac:dyDescent="0.2">
      <c r="A399" t="s">
        <v>78</v>
      </c>
      <c r="B399" t="s">
        <v>79</v>
      </c>
      <c r="C399" t="s">
        <v>21</v>
      </c>
      <c r="D399">
        <v>413.06195070000001</v>
      </c>
      <c r="E399" t="s">
        <v>54</v>
      </c>
      <c r="F399">
        <v>5.685527343E-3</v>
      </c>
    </row>
    <row r="400" spans="1:6" x14ac:dyDescent="0.2">
      <c r="A400" t="s">
        <v>78</v>
      </c>
      <c r="B400" t="s">
        <v>79</v>
      </c>
      <c r="C400" t="s">
        <v>21</v>
      </c>
      <c r="D400">
        <v>413.06195070000001</v>
      </c>
      <c r="E400" t="s">
        <v>55</v>
      </c>
      <c r="F400">
        <v>4.2885050180000002E-2</v>
      </c>
    </row>
    <row r="401" spans="1:6" x14ac:dyDescent="0.2">
      <c r="A401" t="s">
        <v>78</v>
      </c>
      <c r="B401" t="s">
        <v>79</v>
      </c>
      <c r="C401" t="s">
        <v>21</v>
      </c>
      <c r="D401">
        <v>413.06195070000001</v>
      </c>
      <c r="E401" t="s">
        <v>56</v>
      </c>
      <c r="F401">
        <v>8.0770432949999998E-2</v>
      </c>
    </row>
    <row r="402" spans="1:6" x14ac:dyDescent="0.2">
      <c r="A402" t="s">
        <v>78</v>
      </c>
      <c r="B402" t="s">
        <v>79</v>
      </c>
      <c r="C402" t="s">
        <v>21</v>
      </c>
      <c r="D402">
        <v>413.06195070000001</v>
      </c>
      <c r="E402" t="s">
        <v>57</v>
      </c>
      <c r="F402">
        <v>0.1181995124</v>
      </c>
    </row>
    <row r="403" spans="1:6" x14ac:dyDescent="0.2">
      <c r="A403" t="s">
        <v>78</v>
      </c>
      <c r="B403" t="s">
        <v>79</v>
      </c>
      <c r="C403" t="s">
        <v>21</v>
      </c>
      <c r="D403">
        <v>413.06195070000001</v>
      </c>
      <c r="E403" t="s">
        <v>58</v>
      </c>
      <c r="F403">
        <v>0.14970104400000001</v>
      </c>
    </row>
    <row r="404" spans="1:6" x14ac:dyDescent="0.2">
      <c r="A404" t="s">
        <v>78</v>
      </c>
      <c r="B404" t="s">
        <v>79</v>
      </c>
      <c r="C404" t="s">
        <v>21</v>
      </c>
      <c r="D404">
        <v>413.06195070000001</v>
      </c>
      <c r="E404" t="s">
        <v>59</v>
      </c>
      <c r="F404">
        <v>0.18796081840000001</v>
      </c>
    </row>
    <row r="405" spans="1:6" x14ac:dyDescent="0.2">
      <c r="A405" t="s">
        <v>78</v>
      </c>
      <c r="B405" t="s">
        <v>79</v>
      </c>
      <c r="C405" t="s">
        <v>21</v>
      </c>
      <c r="D405">
        <v>413.06195070000001</v>
      </c>
      <c r="E405" t="s">
        <v>60</v>
      </c>
      <c r="F405">
        <v>0.22136954959999999</v>
      </c>
    </row>
    <row r="406" spans="1:6" x14ac:dyDescent="0.2">
      <c r="A406" t="s">
        <v>78</v>
      </c>
      <c r="B406" t="s">
        <v>79</v>
      </c>
      <c r="C406" t="s">
        <v>21</v>
      </c>
      <c r="D406">
        <v>413.06195070000001</v>
      </c>
      <c r="E406" t="s">
        <v>61</v>
      </c>
      <c r="F406">
        <v>0.25432485339999999</v>
      </c>
    </row>
    <row r="407" spans="1:6" x14ac:dyDescent="0.2">
      <c r="A407" t="s">
        <v>78</v>
      </c>
      <c r="B407" t="s">
        <v>79</v>
      </c>
      <c r="C407" t="s">
        <v>21</v>
      </c>
      <c r="D407">
        <v>413.06195070000001</v>
      </c>
      <c r="E407" t="s">
        <v>62</v>
      </c>
      <c r="F407">
        <v>0.27319338920000003</v>
      </c>
    </row>
    <row r="408" spans="1:6" x14ac:dyDescent="0.2">
      <c r="A408" t="s">
        <v>78</v>
      </c>
      <c r="B408" t="s">
        <v>79</v>
      </c>
      <c r="C408" t="s">
        <v>21</v>
      </c>
      <c r="D408">
        <v>413.06195070000001</v>
      </c>
      <c r="E408" t="s">
        <v>63</v>
      </c>
      <c r="F408">
        <v>0.29824990029999998</v>
      </c>
    </row>
    <row r="409" spans="1:6" x14ac:dyDescent="0.2">
      <c r="A409" t="s">
        <v>78</v>
      </c>
      <c r="B409" t="s">
        <v>79</v>
      </c>
      <c r="C409" t="s">
        <v>21</v>
      </c>
      <c r="D409">
        <v>413.06195070000001</v>
      </c>
      <c r="E409" t="s">
        <v>64</v>
      </c>
      <c r="F409">
        <v>0.53263789419999996</v>
      </c>
    </row>
    <row r="410" spans="1:6" x14ac:dyDescent="0.2">
      <c r="A410" t="s">
        <v>78</v>
      </c>
      <c r="B410" t="s">
        <v>79</v>
      </c>
      <c r="C410" t="s">
        <v>21</v>
      </c>
      <c r="D410">
        <v>413.06195070000001</v>
      </c>
      <c r="E410" t="s">
        <v>65</v>
      </c>
      <c r="F410">
        <v>0.63072687390000004</v>
      </c>
    </row>
    <row r="411" spans="1:6" x14ac:dyDescent="0.2">
      <c r="A411" t="s">
        <v>78</v>
      </c>
      <c r="B411" t="s">
        <v>79</v>
      </c>
      <c r="C411" t="s">
        <v>21</v>
      </c>
      <c r="D411">
        <v>413.06195070000001</v>
      </c>
      <c r="E411" t="s">
        <v>66</v>
      </c>
      <c r="F411">
        <v>0.77499181029999997</v>
      </c>
    </row>
    <row r="412" spans="1:6" x14ac:dyDescent="0.2">
      <c r="A412" t="s">
        <v>78</v>
      </c>
      <c r="B412" t="s">
        <v>79</v>
      </c>
      <c r="C412" t="s">
        <v>21</v>
      </c>
      <c r="D412">
        <v>413.06195070000001</v>
      </c>
      <c r="E412" t="s">
        <v>67</v>
      </c>
      <c r="F412">
        <v>0.88361787800000002</v>
      </c>
    </row>
    <row r="413" spans="1:6" x14ac:dyDescent="0.2">
      <c r="A413" t="s">
        <v>78</v>
      </c>
      <c r="B413" t="s">
        <v>79</v>
      </c>
      <c r="C413" s="3" t="s">
        <v>105</v>
      </c>
      <c r="D413">
        <v>412.93347169999998</v>
      </c>
      <c r="E413" t="s">
        <v>54</v>
      </c>
      <c r="F413">
        <v>1.9542509689999999E-3</v>
      </c>
    </row>
    <row r="414" spans="1:6" x14ac:dyDescent="0.2">
      <c r="A414" t="s">
        <v>78</v>
      </c>
      <c r="B414" t="s">
        <v>79</v>
      </c>
      <c r="C414" s="3" t="s">
        <v>105</v>
      </c>
      <c r="D414">
        <v>412.93347169999998</v>
      </c>
      <c r="E414" t="s">
        <v>55</v>
      </c>
      <c r="F414">
        <v>2.9536923390000001E-2</v>
      </c>
    </row>
    <row r="415" spans="1:6" x14ac:dyDescent="0.2">
      <c r="A415" t="s">
        <v>78</v>
      </c>
      <c r="B415" t="s">
        <v>79</v>
      </c>
      <c r="C415" s="3" t="s">
        <v>105</v>
      </c>
      <c r="D415">
        <v>412.93347169999998</v>
      </c>
      <c r="E415" t="s">
        <v>56</v>
      </c>
      <c r="F415">
        <v>5.7620145380000001E-2</v>
      </c>
    </row>
    <row r="416" spans="1:6" x14ac:dyDescent="0.2">
      <c r="A416" t="s">
        <v>78</v>
      </c>
      <c r="B416" t="s">
        <v>79</v>
      </c>
      <c r="C416" s="3" t="s">
        <v>105</v>
      </c>
      <c r="D416">
        <v>412.93347169999998</v>
      </c>
      <c r="E416" t="s">
        <v>57</v>
      </c>
      <c r="F416">
        <v>8.9331798259999998E-2</v>
      </c>
    </row>
    <row r="417" spans="1:6" x14ac:dyDescent="0.2">
      <c r="A417" t="s">
        <v>78</v>
      </c>
      <c r="B417" t="s">
        <v>79</v>
      </c>
      <c r="C417" s="3" t="s">
        <v>105</v>
      </c>
      <c r="D417">
        <v>412.93347169999998</v>
      </c>
      <c r="E417" t="s">
        <v>58</v>
      </c>
      <c r="F417">
        <v>0.1120126992</v>
      </c>
    </row>
    <row r="418" spans="1:6" x14ac:dyDescent="0.2">
      <c r="A418" t="s">
        <v>78</v>
      </c>
      <c r="B418" t="s">
        <v>79</v>
      </c>
      <c r="C418" s="3" t="s">
        <v>105</v>
      </c>
      <c r="D418">
        <v>412.93347169999998</v>
      </c>
      <c r="E418" t="s">
        <v>59</v>
      </c>
      <c r="F418">
        <v>0.13781796399999999</v>
      </c>
    </row>
    <row r="419" spans="1:6" x14ac:dyDescent="0.2">
      <c r="A419" t="s">
        <v>78</v>
      </c>
      <c r="B419" t="s">
        <v>79</v>
      </c>
      <c r="C419" s="3" t="s">
        <v>105</v>
      </c>
      <c r="D419">
        <v>412.93347169999998</v>
      </c>
      <c r="E419" t="s">
        <v>60</v>
      </c>
      <c r="F419">
        <v>0.16854721310000001</v>
      </c>
    </row>
    <row r="420" spans="1:6" x14ac:dyDescent="0.2">
      <c r="A420" t="s">
        <v>78</v>
      </c>
      <c r="B420" t="s">
        <v>79</v>
      </c>
      <c r="C420" s="3" t="s">
        <v>105</v>
      </c>
      <c r="D420">
        <v>412.93347169999998</v>
      </c>
      <c r="E420" t="s">
        <v>61</v>
      </c>
      <c r="F420">
        <v>0.19416303930000001</v>
      </c>
    </row>
    <row r="421" spans="1:6" x14ac:dyDescent="0.2">
      <c r="A421" t="s">
        <v>78</v>
      </c>
      <c r="B421" t="s">
        <v>79</v>
      </c>
      <c r="C421" s="3" t="s">
        <v>105</v>
      </c>
      <c r="D421">
        <v>412.93347169999998</v>
      </c>
      <c r="E421" t="s">
        <v>62</v>
      </c>
      <c r="F421">
        <v>0.22474664450000001</v>
      </c>
    </row>
    <row r="422" spans="1:6" x14ac:dyDescent="0.2">
      <c r="A422" t="s">
        <v>78</v>
      </c>
      <c r="B422" t="s">
        <v>79</v>
      </c>
      <c r="C422" s="3" t="s">
        <v>105</v>
      </c>
      <c r="D422">
        <v>412.93347169999998</v>
      </c>
      <c r="E422" t="s">
        <v>63</v>
      </c>
      <c r="F422">
        <v>0.24710035320000001</v>
      </c>
    </row>
    <row r="423" spans="1:6" x14ac:dyDescent="0.2">
      <c r="A423" t="s">
        <v>78</v>
      </c>
      <c r="B423" t="s">
        <v>79</v>
      </c>
      <c r="C423" s="3" t="s">
        <v>105</v>
      </c>
      <c r="D423">
        <v>412.93347169999998</v>
      </c>
      <c r="E423" t="s">
        <v>64</v>
      </c>
      <c r="F423">
        <v>0.4466319084</v>
      </c>
    </row>
    <row r="424" spans="1:6" x14ac:dyDescent="0.2">
      <c r="A424" t="s">
        <v>78</v>
      </c>
      <c r="B424" t="s">
        <v>79</v>
      </c>
      <c r="C424" s="3" t="s">
        <v>105</v>
      </c>
      <c r="D424">
        <v>412.93347169999998</v>
      </c>
      <c r="E424" t="s">
        <v>65</v>
      </c>
      <c r="F424">
        <v>0.55653029679999999</v>
      </c>
    </row>
    <row r="425" spans="1:6" x14ac:dyDescent="0.2">
      <c r="A425" t="s">
        <v>78</v>
      </c>
      <c r="B425" t="s">
        <v>79</v>
      </c>
      <c r="C425" s="3" t="s">
        <v>105</v>
      </c>
      <c r="D425">
        <v>412.93347169999998</v>
      </c>
      <c r="E425" t="s">
        <v>66</v>
      </c>
      <c r="F425">
        <v>0.70478755240000002</v>
      </c>
    </row>
    <row r="426" spans="1:6" x14ac:dyDescent="0.2">
      <c r="A426" t="s">
        <v>78</v>
      </c>
      <c r="B426" t="s">
        <v>79</v>
      </c>
      <c r="C426" s="3" t="s">
        <v>105</v>
      </c>
      <c r="D426">
        <v>412.93347169999998</v>
      </c>
      <c r="E426" t="s">
        <v>67</v>
      </c>
      <c r="F426">
        <v>0.80728620289999997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07CD-7CB4-FA44-8768-E4EDB0032950}">
  <dimension ref="A1:Y204"/>
  <sheetViews>
    <sheetView topLeftCell="A83" workbookViewId="0">
      <selection activeCell="J27" sqref="J27"/>
    </sheetView>
  </sheetViews>
  <sheetFormatPr baseColWidth="10" defaultRowHeight="15" x14ac:dyDescent="0.2"/>
  <cols>
    <col min="15" max="15" width="12.33203125" bestFit="1" customWidth="1"/>
    <col min="17" max="17" width="15.5" bestFit="1" customWidth="1"/>
  </cols>
  <sheetData>
    <row r="1" spans="1:25" x14ac:dyDescent="0.2">
      <c r="A1" s="20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5" x14ac:dyDescent="0.2">
      <c r="Q2" s="1"/>
      <c r="T2" s="23" t="s">
        <v>87</v>
      </c>
      <c r="U2" s="23"/>
      <c r="V2" s="23" t="s">
        <v>93</v>
      </c>
      <c r="W2" s="23"/>
      <c r="X2" s="23" t="s">
        <v>92</v>
      </c>
      <c r="Y2" s="23"/>
    </row>
    <row r="3" spans="1:25" x14ac:dyDescent="0.2">
      <c r="A3" s="22" t="s">
        <v>24</v>
      </c>
      <c r="B3" s="1" t="s">
        <v>23</v>
      </c>
      <c r="C3" t="s">
        <v>1</v>
      </c>
      <c r="D3" t="s">
        <v>0</v>
      </c>
      <c r="E3" t="s">
        <v>2</v>
      </c>
      <c r="F3" t="s">
        <v>3</v>
      </c>
      <c r="G3" t="s">
        <v>4</v>
      </c>
      <c r="H3" t="s">
        <v>42</v>
      </c>
      <c r="I3" t="s">
        <v>40</v>
      </c>
      <c r="J3" t="s">
        <v>41</v>
      </c>
      <c r="K3" t="s">
        <v>39</v>
      </c>
      <c r="M3" s="1" t="s">
        <v>25</v>
      </c>
      <c r="N3" s="1" t="s">
        <v>26</v>
      </c>
      <c r="O3" s="1" t="s">
        <v>34</v>
      </c>
      <c r="Q3" t="s">
        <v>81</v>
      </c>
      <c r="T3" t="s">
        <v>88</v>
      </c>
      <c r="U3" t="s">
        <v>89</v>
      </c>
      <c r="V3" t="s">
        <v>88</v>
      </c>
      <c r="W3" t="s">
        <v>89</v>
      </c>
      <c r="X3" t="s">
        <v>88</v>
      </c>
      <c r="Y3" t="s">
        <v>89</v>
      </c>
    </row>
    <row r="4" spans="1:25" x14ac:dyDescent="0.2">
      <c r="A4" s="22"/>
      <c r="B4">
        <v>1</v>
      </c>
      <c r="C4">
        <v>1.535270084E-2</v>
      </c>
      <c r="D4">
        <v>1.9610524180000002E-2</v>
      </c>
      <c r="E4">
        <v>2.2571654989999999E-2</v>
      </c>
      <c r="F4">
        <v>2.888024598E-2</v>
      </c>
      <c r="G4">
        <v>1.9519105549999999E-2</v>
      </c>
      <c r="H4">
        <v>4.0378999999999998E-2</v>
      </c>
      <c r="I4">
        <v>4.2019620000000001E-2</v>
      </c>
      <c r="J4">
        <v>1.8196049999999998E-2</v>
      </c>
      <c r="K4">
        <v>8.4110160000000003E-3</v>
      </c>
      <c r="M4" s="5">
        <f t="shared" ref="M4:M17" si="0">IFERROR(AVERAGEIF(C4:J4,"&gt;0",C4:J4), "")</f>
        <v>2.5816112692499997E-2</v>
      </c>
      <c r="N4" s="5" cm="1">
        <f t="array" ref="N4">IFERROR(_xlfn.STDEV.P(_xlfn._xlws.FILTER(C4:J4,C4:J4&gt;0,"")),"")</f>
        <v>9.6193601993185066E-3</v>
      </c>
      <c r="O4" s="5">
        <f t="shared" ref="O4:O17" si="1">IFERROR(N4/SQRT(COUNTIF(C4:J4,"&gt;0")),"")</f>
        <v>3.4009574138070477E-3</v>
      </c>
      <c r="Q4" t="s">
        <v>82</v>
      </c>
      <c r="R4" s="19">
        <v>2.0000000000000002E-5</v>
      </c>
      <c r="T4" s="19">
        <f>(M4*LN(10))/($R$6*$R$7)*($R$8/$R$5)</f>
        <v>4.6622585290043037E-8</v>
      </c>
      <c r="U4" s="19">
        <f>(O4*LN(10))/($R$6*$R$7)*($R$8/$R$5)</f>
        <v>6.1419559552468154E-9</v>
      </c>
      <c r="V4" s="3">
        <f>T4/$R$4*1000</f>
        <v>2.3311292645021515</v>
      </c>
      <c r="W4" s="3">
        <f>U4/$R$4*1000</f>
        <v>0.30709779776234075</v>
      </c>
      <c r="X4" s="3">
        <f>V4*$R$9/$R$10*100</f>
        <v>4.1799559225555827</v>
      </c>
      <c r="Y4" s="3">
        <f>W4*$R$9/$R$10*100</f>
        <v>0.55065812012557647</v>
      </c>
    </row>
    <row r="5" spans="1:25" x14ac:dyDescent="0.2">
      <c r="A5" s="22"/>
      <c r="B5">
        <v>2</v>
      </c>
      <c r="C5">
        <v>6.7057393490000006E-2</v>
      </c>
      <c r="D5">
        <v>5.7260300960000003E-2</v>
      </c>
      <c r="E5">
        <v>8.5106156769999997E-2</v>
      </c>
      <c r="F5">
        <v>9.0195044880000005E-2</v>
      </c>
      <c r="G5">
        <v>5.5832754819999997E-2</v>
      </c>
      <c r="H5">
        <v>7.9053999999999999E-2</v>
      </c>
      <c r="J5">
        <v>7.4531E-2</v>
      </c>
      <c r="K5">
        <v>3.9579000000000003E-2</v>
      </c>
      <c r="M5" s="5">
        <f t="shared" si="0"/>
        <v>7.2719521560000014E-2</v>
      </c>
      <c r="N5" s="5" cm="1">
        <f t="array" ref="N5">IFERROR(_xlfn.STDEV.P(_xlfn._xlws.FILTER(C5:J5,C5:J5&gt;0,"")),"")</f>
        <v>1.22965721422714E-2</v>
      </c>
      <c r="O5" s="5">
        <f t="shared" si="1"/>
        <v>4.6476674095735533E-3</v>
      </c>
      <c r="Q5" t="s">
        <v>83</v>
      </c>
      <c r="R5" s="19">
        <v>3.0000000000000001E-5</v>
      </c>
      <c r="T5" s="19">
        <f t="shared" ref="T5:T68" si="2">(M5*LN(10))/($R$6*$R$7)*($R$8/$R$5)</f>
        <v>1.3132775397154131E-7</v>
      </c>
      <c r="U5" s="19">
        <f t="shared" ref="U5:U68" si="3">(O5*LN(10))/($R$6*$R$7)*($R$8/$R$5)</f>
        <v>8.3934507407673078E-9</v>
      </c>
      <c r="V5" s="3">
        <f t="shared" ref="V5:V68" si="4">T5/$R$4*1000</f>
        <v>6.5663876985770653</v>
      </c>
      <c r="W5" s="3">
        <f>U5/$R$4*1000</f>
        <v>0.41967253703836532</v>
      </c>
      <c r="X5" s="3">
        <f t="shared" ref="X5:X68" si="5">V5*$R$9/$R$10*100</f>
        <v>11.774212425034738</v>
      </c>
      <c r="Y5" s="3">
        <f t="shared" ref="Y5:Y68" si="6">W5*$R$9/$R$10*100</f>
        <v>0.75251627331017223</v>
      </c>
    </row>
    <row r="6" spans="1:25" x14ac:dyDescent="0.2">
      <c r="A6" s="22"/>
      <c r="B6">
        <v>3</v>
      </c>
      <c r="C6">
        <v>8.9547790589999995E-2</v>
      </c>
      <c r="D6">
        <v>8.8454306129999993E-2</v>
      </c>
      <c r="E6">
        <v>0.1298564374</v>
      </c>
      <c r="F6">
        <v>0.15720644589999999</v>
      </c>
      <c r="G6">
        <v>9.2657409610000005E-2</v>
      </c>
      <c r="H6">
        <v>0.12425799999999999</v>
      </c>
      <c r="J6">
        <v>0.12489</v>
      </c>
      <c r="K6">
        <v>7.2135000000000005E-2</v>
      </c>
      <c r="M6" s="5">
        <f t="shared" si="0"/>
        <v>0.11526719851857144</v>
      </c>
      <c r="N6" s="5" cm="1">
        <f t="array" ref="N6">IFERROR(_xlfn.STDEV.P(_xlfn._xlws.FILTER(C6:J6,C6:J6&gt;0,"")),"")</f>
        <v>2.401428407849027E-2</v>
      </c>
      <c r="O6" s="5">
        <f t="shared" si="1"/>
        <v>9.0765462264204497E-3</v>
      </c>
      <c r="Q6" t="s">
        <v>84</v>
      </c>
      <c r="R6" s="19">
        <v>8500000</v>
      </c>
      <c r="T6" s="19">
        <f t="shared" si="2"/>
        <v>2.081666925647435E-7</v>
      </c>
      <c r="U6" s="19">
        <f t="shared" si="3"/>
        <v>1.6391780421040853E-8</v>
      </c>
      <c r="V6" s="3">
        <f t="shared" si="4"/>
        <v>10.408334628237174</v>
      </c>
      <c r="W6" s="3">
        <f t="shared" ref="W6:W68" si="7">U6/$R$4*1000</f>
        <v>0.81958902105204257</v>
      </c>
      <c r="X6" s="3">
        <f t="shared" si="5"/>
        <v>18.66322071270114</v>
      </c>
      <c r="Y6" s="3">
        <f t="shared" si="6"/>
        <v>1.4696078998174555</v>
      </c>
    </row>
    <row r="7" spans="1:25" x14ac:dyDescent="0.2">
      <c r="A7" s="22"/>
      <c r="B7">
        <v>4</v>
      </c>
      <c r="C7">
        <v>0.12841822210000001</v>
      </c>
      <c r="D7">
        <v>0.1062606871</v>
      </c>
      <c r="E7">
        <v>0.1802215278</v>
      </c>
      <c r="F7">
        <v>0.2204297036</v>
      </c>
      <c r="G7">
        <v>0.1280302405</v>
      </c>
      <c r="H7">
        <v>0.142622</v>
      </c>
      <c r="J7">
        <v>0.12353</v>
      </c>
      <c r="K7">
        <v>0.12931999999999999</v>
      </c>
      <c r="M7" s="5">
        <f t="shared" si="0"/>
        <v>0.14707319729999999</v>
      </c>
      <c r="N7" s="5" cm="1">
        <f t="array" ref="N7">IFERROR(_xlfn.STDEV.P(_xlfn._xlws.FILTER(C7:J7,C7:J7&gt;0,"")),"")</f>
        <v>3.6704198709244171E-2</v>
      </c>
      <c r="O7" s="5">
        <f t="shared" si="1"/>
        <v>1.3872883122365431E-2</v>
      </c>
      <c r="Q7" t="s">
        <v>85</v>
      </c>
      <c r="R7" s="19">
        <v>0.01</v>
      </c>
      <c r="T7" s="19">
        <f t="shared" si="2"/>
        <v>2.6560670720153103E-7</v>
      </c>
      <c r="U7" s="19">
        <f t="shared" si="3"/>
        <v>2.5053720685809673E-8</v>
      </c>
      <c r="V7" s="3">
        <f t="shared" si="4"/>
        <v>13.280335360076551</v>
      </c>
      <c r="W7" s="3">
        <f t="shared" si="7"/>
        <v>1.2526860342904835</v>
      </c>
      <c r="X7" s="3">
        <f t="shared" si="5"/>
        <v>23.813015128413127</v>
      </c>
      <c r="Y7" s="3">
        <f t="shared" si="6"/>
        <v>2.246195647693281</v>
      </c>
    </row>
    <row r="8" spans="1:25" x14ac:dyDescent="0.2">
      <c r="A8" s="22"/>
      <c r="B8">
        <v>5</v>
      </c>
      <c r="C8">
        <v>0.15468059479999999</v>
      </c>
      <c r="D8">
        <v>0.15009340639999999</v>
      </c>
      <c r="E8">
        <v>0.20391368870000001</v>
      </c>
      <c r="F8">
        <v>0.2690868676</v>
      </c>
      <c r="G8">
        <v>0.15789043899999999</v>
      </c>
      <c r="H8">
        <v>0.175402</v>
      </c>
      <c r="I8">
        <v>0.22603000000000001</v>
      </c>
      <c r="J8">
        <v>0.14315</v>
      </c>
      <c r="K8">
        <v>0.12673999999999999</v>
      </c>
      <c r="M8" s="5">
        <f t="shared" si="0"/>
        <v>0.1850308745625</v>
      </c>
      <c r="N8" s="5" cm="1">
        <f t="array" ref="N8">IFERROR(_xlfn.STDEV.P(_xlfn._xlws.FILTER(C8:J8,C8:J8&gt;0,"")),"")</f>
        <v>4.1575219793708859E-2</v>
      </c>
      <c r="O8" s="5">
        <f t="shared" si="1"/>
        <v>1.4699059922726354E-2</v>
      </c>
      <c r="Q8" t="s">
        <v>86</v>
      </c>
      <c r="R8" s="19">
        <v>1.9999999999999999E-6</v>
      </c>
      <c r="T8" s="19">
        <f t="shared" si="2"/>
        <v>3.3415634000883427E-7</v>
      </c>
      <c r="U8" s="19">
        <f t="shared" si="3"/>
        <v>2.6545753928702678E-8</v>
      </c>
      <c r="V8" s="3">
        <f t="shared" si="4"/>
        <v>16.707817000441711</v>
      </c>
      <c r="W8" s="3">
        <f t="shared" si="7"/>
        <v>1.3272876964351339</v>
      </c>
      <c r="X8" s="3">
        <f t="shared" si="5"/>
        <v>29.958844276654105</v>
      </c>
      <c r="Y8" s="3">
        <f t="shared" si="6"/>
        <v>2.3799641453319644</v>
      </c>
    </row>
    <row r="9" spans="1:25" x14ac:dyDescent="0.2">
      <c r="A9" s="22"/>
      <c r="B9">
        <v>6</v>
      </c>
      <c r="C9">
        <v>0.17628958820000001</v>
      </c>
      <c r="D9">
        <v>0.18588457999999999</v>
      </c>
      <c r="E9">
        <v>0.24835954609999999</v>
      </c>
      <c r="F9">
        <v>0.29793772099999999</v>
      </c>
      <c r="G9">
        <v>0.18362765010000001</v>
      </c>
      <c r="H9">
        <v>0.200128</v>
      </c>
      <c r="J9" s="2"/>
      <c r="K9">
        <v>0.15415000000000001</v>
      </c>
      <c r="M9" s="5">
        <f t="shared" si="0"/>
        <v>0.21537118090000004</v>
      </c>
      <c r="N9" s="5" cm="1">
        <f t="array" ref="N9">IFERROR(_xlfn.STDEV.P(_xlfn._xlws.FILTER(C9:J9,C9:J9&gt;0,"")),"")</f>
        <v>4.386019952618142E-2</v>
      </c>
      <c r="O9" s="5">
        <f t="shared" si="1"/>
        <v>1.7905851475967502E-2</v>
      </c>
      <c r="Q9" t="s">
        <v>90</v>
      </c>
      <c r="R9" s="19">
        <v>5.1999999999999998E-3</v>
      </c>
      <c r="T9" s="19">
        <f t="shared" si="2"/>
        <v>3.8894938870656005E-7</v>
      </c>
      <c r="U9" s="19">
        <f t="shared" si="3"/>
        <v>3.2337056224257417E-8</v>
      </c>
      <c r="V9" s="3">
        <f t="shared" si="4"/>
        <v>19.447469435328003</v>
      </c>
      <c r="W9" s="3">
        <f t="shared" si="7"/>
        <v>1.6168528112128708</v>
      </c>
      <c r="X9" s="3">
        <f t="shared" si="5"/>
        <v>34.871324504726076</v>
      </c>
      <c r="Y9" s="3">
        <f t="shared" si="6"/>
        <v>2.8991843511403199</v>
      </c>
    </row>
    <row r="10" spans="1:25" x14ac:dyDescent="0.2">
      <c r="A10" s="22"/>
      <c r="B10">
        <v>7</v>
      </c>
      <c r="C10">
        <v>0.19681470100000001</v>
      </c>
      <c r="D10">
        <v>0.19648323949999999</v>
      </c>
      <c r="E10">
        <v>0.29244643450000002</v>
      </c>
      <c r="F10">
        <v>0.32288190719999998</v>
      </c>
      <c r="G10">
        <v>0.2192535847</v>
      </c>
      <c r="H10">
        <v>0.217832</v>
      </c>
      <c r="J10" s="2"/>
      <c r="K10">
        <v>0.18608</v>
      </c>
      <c r="M10" s="5">
        <f t="shared" si="0"/>
        <v>0.24095197781666666</v>
      </c>
      <c r="N10" s="5" cm="1">
        <f t="array" ref="N10">IFERROR(_xlfn.STDEV.P(_xlfn._xlws.FILTER(C10:J10,C10:J10&gt;0,"")),"")</f>
        <v>4.8811053953357636E-2</v>
      </c>
      <c r="O10" s="5">
        <f t="shared" si="1"/>
        <v>1.992702933219764E-2</v>
      </c>
      <c r="Q10" t="s">
        <v>91</v>
      </c>
      <c r="R10" s="19">
        <v>0.28999999999999998</v>
      </c>
      <c r="T10" s="19">
        <f t="shared" si="2"/>
        <v>4.3514700568477549E-7</v>
      </c>
      <c r="U10" s="19">
        <f t="shared" si="3"/>
        <v>3.5987200539586968E-8</v>
      </c>
      <c r="V10" s="3">
        <f t="shared" si="4"/>
        <v>21.757350284238772</v>
      </c>
      <c r="W10" s="3">
        <f t="shared" si="7"/>
        <v>1.7993600269793484</v>
      </c>
      <c r="X10" s="3">
        <f t="shared" si="5"/>
        <v>39.013179820014351</v>
      </c>
      <c r="Y10" s="3">
        <f t="shared" si="6"/>
        <v>3.2264386690664177</v>
      </c>
    </row>
    <row r="11" spans="1:25" x14ac:dyDescent="0.2">
      <c r="A11" s="22"/>
      <c r="B11">
        <v>8</v>
      </c>
      <c r="C11">
        <v>0.223647818</v>
      </c>
      <c r="D11">
        <v>0.23353263739999999</v>
      </c>
      <c r="E11">
        <v>0.31901374459999998</v>
      </c>
      <c r="F11">
        <v>0.35158878560000001</v>
      </c>
      <c r="G11">
        <v>0.2481586486</v>
      </c>
      <c r="H11">
        <v>0.241119</v>
      </c>
      <c r="J11" s="2"/>
      <c r="K11">
        <v>0.21310999999999999</v>
      </c>
      <c r="M11" s="5">
        <f t="shared" si="0"/>
        <v>0.2695101057</v>
      </c>
      <c r="N11" s="5" cm="1">
        <f t="array" ref="N11">IFERROR(_xlfn.STDEV.P(_xlfn._xlws.FILTER(C11:J11,C11:J11&gt;0,"")),"")</f>
        <v>4.8040238724054746E-2</v>
      </c>
      <c r="O11" s="5">
        <f t="shared" si="1"/>
        <v>1.9612345332571224E-2</v>
      </c>
      <c r="T11" s="19">
        <f t="shared" si="2"/>
        <v>4.867215308204468E-7</v>
      </c>
      <c r="U11" s="19">
        <f t="shared" si="3"/>
        <v>3.5418897256023416E-8</v>
      </c>
      <c r="V11" s="3">
        <f t="shared" si="4"/>
        <v>24.33607654102234</v>
      </c>
      <c r="W11" s="3">
        <f t="shared" si="7"/>
        <v>1.7709448628011706</v>
      </c>
      <c r="X11" s="3">
        <f t="shared" si="5"/>
        <v>43.637102763212475</v>
      </c>
      <c r="Y11" s="3">
        <f t="shared" si="6"/>
        <v>3.1754873401952022</v>
      </c>
    </row>
    <row r="12" spans="1:25" x14ac:dyDescent="0.2">
      <c r="A12" s="22"/>
      <c r="B12">
        <v>9</v>
      </c>
      <c r="C12">
        <v>0.25987175109999999</v>
      </c>
      <c r="D12">
        <v>0.25066015120000001</v>
      </c>
      <c r="E12">
        <v>0.34711977840000002</v>
      </c>
      <c r="F12">
        <v>0.36801129580000003</v>
      </c>
      <c r="G12">
        <v>0.27794080970000001</v>
      </c>
      <c r="H12">
        <v>0.28082000000000001</v>
      </c>
      <c r="J12" s="2"/>
      <c r="K12">
        <v>0.2253</v>
      </c>
      <c r="M12" s="5">
        <f t="shared" si="0"/>
        <v>0.29740396436666672</v>
      </c>
      <c r="N12" s="5" cm="1">
        <f t="array" ref="N12">IFERROR(_xlfn.STDEV.P(_xlfn._xlws.FILTER(C12:J12,C12:J12&gt;0,"")),"")</f>
        <v>4.41673914082958E-2</v>
      </c>
      <c r="O12" s="5">
        <f t="shared" si="1"/>
        <v>1.8031262036685074E-2</v>
      </c>
      <c r="T12" s="19">
        <f t="shared" si="2"/>
        <v>5.3709641956707389E-7</v>
      </c>
      <c r="U12" s="19">
        <f t="shared" si="3"/>
        <v>3.2563541312580796E-8</v>
      </c>
      <c r="V12" s="3">
        <f t="shared" si="4"/>
        <v>26.85482097835369</v>
      </c>
      <c r="W12" s="3">
        <f t="shared" si="7"/>
        <v>1.6281770656290397</v>
      </c>
      <c r="X12" s="3">
        <f t="shared" si="5"/>
        <v>48.153472099116961</v>
      </c>
      <c r="Y12" s="3">
        <f t="shared" si="6"/>
        <v>2.9194899107831058</v>
      </c>
    </row>
    <row r="13" spans="1:25" x14ac:dyDescent="0.2">
      <c r="A13" s="22"/>
      <c r="B13">
        <v>10</v>
      </c>
      <c r="C13">
        <v>0.29974067209999999</v>
      </c>
      <c r="D13">
        <v>0.29571247099999998</v>
      </c>
      <c r="E13">
        <v>0.37848895789999998</v>
      </c>
      <c r="F13">
        <v>0.41002357010000001</v>
      </c>
      <c r="G13">
        <v>0.31538319590000002</v>
      </c>
      <c r="H13">
        <v>0.31286799999999998</v>
      </c>
      <c r="I13">
        <v>0.40316000000000002</v>
      </c>
      <c r="J13">
        <v>0.27118999999999999</v>
      </c>
      <c r="K13">
        <v>0.25430999999999998</v>
      </c>
      <c r="M13" s="5">
        <f t="shared" si="0"/>
        <v>0.33582085837499998</v>
      </c>
      <c r="N13" s="5" cm="1">
        <f t="array" ref="N13">IFERROR(_xlfn.STDEV.P(_xlfn._xlws.FILTER(C13:J13,C13:J13&gt;0,"")),"")</f>
        <v>4.9866460832891667E-2</v>
      </c>
      <c r="O13" s="5">
        <f t="shared" si="1"/>
        <v>1.7630456304355533E-2</v>
      </c>
      <c r="T13" s="19">
        <f t="shared" si="2"/>
        <v>6.0647537443979577E-7</v>
      </c>
      <c r="U13" s="19">
        <f t="shared" si="3"/>
        <v>3.1839706563993683E-8</v>
      </c>
      <c r="V13" s="3">
        <f t="shared" si="4"/>
        <v>30.323768721989786</v>
      </c>
      <c r="W13" s="3">
        <f t="shared" si="7"/>
        <v>1.5919853281996841</v>
      </c>
      <c r="X13" s="3">
        <f t="shared" si="5"/>
        <v>54.373654260119622</v>
      </c>
      <c r="Y13" s="3">
        <f t="shared" si="6"/>
        <v>2.854594381599433</v>
      </c>
    </row>
    <row r="14" spans="1:25" x14ac:dyDescent="0.2">
      <c r="A14" s="22"/>
      <c r="B14">
        <v>20</v>
      </c>
      <c r="C14">
        <v>0.44280421730000002</v>
      </c>
      <c r="D14">
        <v>0.37670549749999999</v>
      </c>
      <c r="E14">
        <v>0.5827922821</v>
      </c>
      <c r="F14">
        <v>0.59849053620000003</v>
      </c>
      <c r="G14">
        <v>0.4930689633</v>
      </c>
      <c r="H14">
        <v>0.425682</v>
      </c>
      <c r="I14">
        <v>0.50824999999999998</v>
      </c>
      <c r="J14">
        <v>0.44954</v>
      </c>
      <c r="K14">
        <v>0.46243000000000001</v>
      </c>
      <c r="M14" s="5">
        <f t="shared" si="0"/>
        <v>0.48466668704999993</v>
      </c>
      <c r="N14" s="5" cm="1">
        <f t="array" ref="N14">IFERROR(_xlfn.STDEV.P(_xlfn._xlws.FILTER(C14:J14,C14:J14&gt;0,"")),"")</f>
        <v>7.1878747039053253E-2</v>
      </c>
      <c r="O14" s="5">
        <f t="shared" si="1"/>
        <v>2.5412974727253512E-2</v>
      </c>
      <c r="T14" s="19">
        <f t="shared" si="2"/>
        <v>8.7528336366442388E-7</v>
      </c>
      <c r="U14" s="19">
        <f t="shared" si="3"/>
        <v>4.5894538647535976E-8</v>
      </c>
      <c r="V14" s="3">
        <f t="shared" si="4"/>
        <v>43.764168183221187</v>
      </c>
      <c r="W14" s="3">
        <f t="shared" si="7"/>
        <v>2.2947269323767987</v>
      </c>
      <c r="X14" s="3">
        <f t="shared" si="5"/>
        <v>78.473680880258684</v>
      </c>
      <c r="Y14" s="3">
        <f t="shared" si="6"/>
        <v>4.1146827752963286</v>
      </c>
    </row>
    <row r="15" spans="1:25" x14ac:dyDescent="0.2">
      <c r="A15" s="22"/>
      <c r="B15">
        <v>30</v>
      </c>
      <c r="D15">
        <v>0.41554886099999999</v>
      </c>
      <c r="E15">
        <v>0.65144431589999996</v>
      </c>
      <c r="F15">
        <v>0.66966354849999998</v>
      </c>
      <c r="G15">
        <v>0.59774893520000005</v>
      </c>
      <c r="H15">
        <v>0.51520200000000005</v>
      </c>
      <c r="I15">
        <v>0.62436999999999998</v>
      </c>
      <c r="J15">
        <v>0.63182000000000005</v>
      </c>
      <c r="K15">
        <v>0.51959999999999995</v>
      </c>
      <c r="M15" s="5">
        <f t="shared" si="0"/>
        <v>0.58654252294285703</v>
      </c>
      <c r="N15" s="5" cm="1">
        <f t="array" ref="N15">IFERROR(_xlfn.STDEV.P(_xlfn._xlws.FILTER(C15:J15,C15:J15&gt;0,"")),"")</f>
        <v>8.3713970400881993E-2</v>
      </c>
      <c r="O15" s="5">
        <f t="shared" si="1"/>
        <v>3.1640906706079407E-2</v>
      </c>
      <c r="T15" s="19">
        <f t="shared" si="2"/>
        <v>1.059265937047326E-6</v>
      </c>
      <c r="U15" s="19">
        <f t="shared" si="3"/>
        <v>5.7141866753124529E-8</v>
      </c>
      <c r="V15" s="3">
        <f t="shared" si="4"/>
        <v>52.963296852366298</v>
      </c>
      <c r="W15" s="3">
        <f t="shared" si="7"/>
        <v>2.857093337656226</v>
      </c>
      <c r="X15" s="3">
        <f t="shared" si="5"/>
        <v>94.968670218036124</v>
      </c>
      <c r="Y15" s="3">
        <f t="shared" si="6"/>
        <v>5.1230639157973714</v>
      </c>
    </row>
    <row r="16" spans="1:25" x14ac:dyDescent="0.2">
      <c r="A16" s="22"/>
      <c r="B16">
        <v>60</v>
      </c>
      <c r="C16">
        <v>0.66890823840000002</v>
      </c>
      <c r="D16">
        <v>0.47083446379999999</v>
      </c>
      <c r="E16">
        <v>0.74578440189999995</v>
      </c>
      <c r="F16">
        <v>0.80221527810000004</v>
      </c>
      <c r="G16">
        <v>0.72190779449999998</v>
      </c>
      <c r="H16">
        <v>0.59525600000000001</v>
      </c>
      <c r="I16">
        <v>0.73123000000000005</v>
      </c>
      <c r="J16">
        <v>0.49914999999999998</v>
      </c>
      <c r="K16">
        <v>0.66625000000000001</v>
      </c>
      <c r="M16" s="5">
        <f t="shared" si="0"/>
        <v>0.65441077208749998</v>
      </c>
      <c r="N16" s="5" cm="1">
        <f t="array" ref="N16">IFERROR(_xlfn.STDEV.P(_xlfn._xlws.FILTER(C16:J16,C16:J16&gt;0,"")),"")</f>
        <v>0.11300884143409831</v>
      </c>
      <c r="O16" s="5">
        <f t="shared" si="1"/>
        <v>3.9954659056043097E-2</v>
      </c>
      <c r="T16" s="19">
        <f t="shared" si="2"/>
        <v>1.1818325400026679E-6</v>
      </c>
      <c r="U16" s="19">
        <f t="shared" si="3"/>
        <v>7.2156080265179903E-8</v>
      </c>
      <c r="V16" s="3">
        <f t="shared" si="4"/>
        <v>59.091627000133386</v>
      </c>
      <c r="W16" s="3">
        <f t="shared" si="7"/>
        <v>3.607804013258995</v>
      </c>
      <c r="X16" s="3">
        <f t="shared" si="5"/>
        <v>105.95740013817021</v>
      </c>
      <c r="Y16" s="3">
        <f t="shared" si="6"/>
        <v>6.4691658168781991</v>
      </c>
    </row>
    <row r="17" spans="1:25" x14ac:dyDescent="0.2">
      <c r="A17" s="22"/>
      <c r="B17">
        <v>120</v>
      </c>
      <c r="C17">
        <v>0.7651793361</v>
      </c>
      <c r="E17">
        <v>0.90898180009999996</v>
      </c>
      <c r="F17">
        <v>0.93587988619999996</v>
      </c>
      <c r="G17">
        <v>0.83291941879999998</v>
      </c>
      <c r="H17">
        <v>0.66603299999999999</v>
      </c>
      <c r="I17">
        <v>0.83948999999999996</v>
      </c>
      <c r="J17">
        <v>0.54057999999999995</v>
      </c>
      <c r="M17" s="5">
        <f t="shared" si="0"/>
        <v>0.78415192017142854</v>
      </c>
      <c r="N17" s="5" cm="1">
        <f t="array" ref="N17">IFERROR(_xlfn.STDEV.P(_xlfn._xlws.FILTER(C17:J17,C17:J17&gt;0,"")),"")</f>
        <v>0.12966096733104615</v>
      </c>
      <c r="O17" s="5">
        <f t="shared" si="1"/>
        <v>4.9007239187145481E-2</v>
      </c>
      <c r="T17" s="19">
        <f t="shared" si="2"/>
        <v>1.4161384486505008E-6</v>
      </c>
      <c r="U17" s="19">
        <f t="shared" si="3"/>
        <v>8.8504579138129281E-8</v>
      </c>
      <c r="V17" s="3">
        <f t="shared" si="4"/>
        <v>70.806922432525042</v>
      </c>
      <c r="W17" s="3">
        <f t="shared" si="7"/>
        <v>4.425228956906464</v>
      </c>
      <c r="X17" s="3">
        <f t="shared" si="5"/>
        <v>126.96413677556215</v>
      </c>
      <c r="Y17" s="3">
        <f t="shared" si="6"/>
        <v>7.9348933020391765</v>
      </c>
    </row>
    <row r="18" spans="1:25" x14ac:dyDescent="0.2">
      <c r="A18" s="22" t="s">
        <v>27</v>
      </c>
      <c r="B18" s="1" t="s">
        <v>23</v>
      </c>
      <c r="C18" t="s">
        <v>6</v>
      </c>
      <c r="D18" t="s">
        <v>7</v>
      </c>
      <c r="E18" t="s">
        <v>5</v>
      </c>
      <c r="M18" s="1" t="s">
        <v>25</v>
      </c>
      <c r="N18" s="1" t="s">
        <v>26</v>
      </c>
      <c r="O18" s="1" t="s">
        <v>34</v>
      </c>
      <c r="T18" s="19" t="e">
        <f t="shared" si="2"/>
        <v>#VALUE!</v>
      </c>
      <c r="U18" s="19" t="e">
        <f t="shared" si="3"/>
        <v>#VALUE!</v>
      </c>
      <c r="V18" s="3" t="e">
        <f t="shared" si="4"/>
        <v>#VALUE!</v>
      </c>
      <c r="W18" s="3" t="e">
        <f t="shared" si="7"/>
        <v>#VALUE!</v>
      </c>
      <c r="X18" s="3" t="e">
        <f t="shared" si="5"/>
        <v>#VALUE!</v>
      </c>
      <c r="Y18" s="3" t="e">
        <f t="shared" si="6"/>
        <v>#VALUE!</v>
      </c>
    </row>
    <row r="19" spans="1:25" x14ac:dyDescent="0.2">
      <c r="A19" s="22"/>
      <c r="B19">
        <v>1</v>
      </c>
      <c r="C19">
        <v>2.0946836100000001E-2</v>
      </c>
      <c r="D19">
        <v>1.951046847E-2</v>
      </c>
      <c r="E19">
        <v>1.449975278E-2</v>
      </c>
      <c r="F19" s="2"/>
      <c r="G19" s="2"/>
      <c r="H19" s="2"/>
      <c r="I19" s="2"/>
      <c r="J19" s="2"/>
      <c r="K19" s="2"/>
      <c r="L19" s="2"/>
      <c r="M19" s="5">
        <f t="shared" ref="M19:M32" si="8">IFERROR(AVERAGEIF(C19:L19,"&gt;0",C19:L19), "")</f>
        <v>1.8319019116666668E-2</v>
      </c>
      <c r="N19" s="5" cm="1">
        <f t="array" ref="N19">IFERROR(_xlfn.STDEV.P(_xlfn._xlws.FILTER(C19:L19,C19:L19&gt;0,"")),"")</f>
        <v>2.7635586363629499E-3</v>
      </c>
      <c r="O19" s="5">
        <f t="shared" ref="O19:O32" si="9">IFERROR(N19/SQRT(COUNTIF(C19:L19,"&gt;0")),"")</f>
        <v>1.5955413226254643E-3</v>
      </c>
      <c r="T19" s="19">
        <f t="shared" si="2"/>
        <v>3.308321595004677E-8</v>
      </c>
      <c r="U19" s="19">
        <f t="shared" si="3"/>
        <v>2.881466403712469E-9</v>
      </c>
      <c r="V19" s="3">
        <f t="shared" si="4"/>
        <v>1.6541607975023382</v>
      </c>
      <c r="W19" s="3">
        <f t="shared" si="7"/>
        <v>0.14407332018562344</v>
      </c>
      <c r="X19" s="3">
        <f t="shared" si="5"/>
        <v>2.9660814300041931</v>
      </c>
      <c r="Y19" s="3">
        <f t="shared" si="6"/>
        <v>0.25833836722939374</v>
      </c>
    </row>
    <row r="20" spans="1:25" x14ac:dyDescent="0.2">
      <c r="A20" s="22"/>
      <c r="B20">
        <v>2</v>
      </c>
      <c r="C20">
        <v>7.0247508589999993E-2</v>
      </c>
      <c r="D20">
        <v>7.5156129899999993E-2</v>
      </c>
      <c r="E20">
        <v>7.3031753300000002E-2</v>
      </c>
      <c r="F20" s="2"/>
      <c r="G20" s="2"/>
      <c r="H20" s="2"/>
      <c r="I20" s="2"/>
      <c r="J20" s="2"/>
      <c r="K20" s="2"/>
      <c r="L20" s="2"/>
      <c r="M20" s="5">
        <f t="shared" si="8"/>
        <v>7.2811797263333325E-2</v>
      </c>
      <c r="N20" s="5" cm="1">
        <f t="array" ref="N20">IFERROR(_xlfn.STDEV.P(_xlfn._xlws.FILTER(C20:L20,C20:L20&gt;0,"")),"")</f>
        <v>2.0099628992921088E-3</v>
      </c>
      <c r="O20" s="5">
        <f t="shared" si="9"/>
        <v>1.1604526209674597E-3</v>
      </c>
      <c r="T20" s="19">
        <f t="shared" si="2"/>
        <v>1.3149439919424E-7</v>
      </c>
      <c r="U20" s="19">
        <f t="shared" si="3"/>
        <v>2.0957183577768959E-9</v>
      </c>
      <c r="V20" s="3">
        <f t="shared" si="4"/>
        <v>6.5747199597119996</v>
      </c>
      <c r="W20" s="3">
        <f t="shared" si="7"/>
        <v>0.10478591788884478</v>
      </c>
      <c r="X20" s="3">
        <f t="shared" si="5"/>
        <v>11.789153031207723</v>
      </c>
      <c r="Y20" s="3">
        <f t="shared" si="6"/>
        <v>0.18789199069723894</v>
      </c>
    </row>
    <row r="21" spans="1:25" x14ac:dyDescent="0.2">
      <c r="A21" s="22"/>
      <c r="B21">
        <v>3</v>
      </c>
      <c r="C21">
        <v>0.1087548733</v>
      </c>
      <c r="D21">
        <v>0.1159892678</v>
      </c>
      <c r="E21">
        <v>0.1106784344</v>
      </c>
      <c r="F21" s="2"/>
      <c r="G21" s="2"/>
      <c r="H21" s="2"/>
      <c r="I21" s="2"/>
      <c r="J21" s="2"/>
      <c r="K21" s="2"/>
      <c r="L21" s="2"/>
      <c r="M21" s="5">
        <f t="shared" si="8"/>
        <v>0.11180752516666666</v>
      </c>
      <c r="N21" s="5" cm="1">
        <f t="array" ref="N21">IFERROR(_xlfn.STDEV.P(_xlfn._xlws.FILTER(C21:L21,C21:L21&gt;0,"")),"")</f>
        <v>3.0594389915948668E-3</v>
      </c>
      <c r="O21" s="5">
        <f t="shared" si="9"/>
        <v>1.7663679253665336E-3</v>
      </c>
      <c r="T21" s="19">
        <f t="shared" si="2"/>
        <v>2.0191869861437119E-7</v>
      </c>
      <c r="U21" s="19">
        <f t="shared" si="3"/>
        <v>3.189970551915137E-9</v>
      </c>
      <c r="V21" s="3">
        <f t="shared" si="4"/>
        <v>10.095934930718558</v>
      </c>
      <c r="W21" s="3">
        <f t="shared" si="7"/>
        <v>0.15949852759575683</v>
      </c>
      <c r="X21" s="3">
        <f t="shared" si="5"/>
        <v>18.103055737840172</v>
      </c>
      <c r="Y21" s="3">
        <f t="shared" si="6"/>
        <v>0.2859973598268743</v>
      </c>
    </row>
    <row r="22" spans="1:25" x14ac:dyDescent="0.2">
      <c r="A22" s="22"/>
      <c r="B22">
        <v>4</v>
      </c>
      <c r="C22">
        <v>0.1407045573</v>
      </c>
      <c r="D22">
        <v>0.1466081887</v>
      </c>
      <c r="E22">
        <v>0.13457591830000001</v>
      </c>
      <c r="F22" s="2"/>
      <c r="G22" s="2"/>
      <c r="H22" s="2"/>
      <c r="I22" s="2"/>
      <c r="J22" s="2"/>
      <c r="K22" s="2"/>
      <c r="L22" s="2"/>
      <c r="M22" s="5">
        <f t="shared" si="8"/>
        <v>0.14062955476666669</v>
      </c>
      <c r="N22" s="5" cm="1">
        <f t="array" ref="N22">IFERROR(_xlfn.STDEV.P(_xlfn._xlws.FILTER(C22:L22,C22:L22&gt;0,"")),"")</f>
        <v>4.9124401119120557E-3</v>
      </c>
      <c r="O22" s="5">
        <f t="shared" si="9"/>
        <v>2.836198620990341E-3</v>
      </c>
      <c r="T22" s="19">
        <f t="shared" si="2"/>
        <v>2.5396981681577765E-7</v>
      </c>
      <c r="U22" s="19">
        <f t="shared" si="3"/>
        <v>5.1220303258530429E-9</v>
      </c>
      <c r="V22" s="3">
        <f t="shared" si="4"/>
        <v>12.698490840788882</v>
      </c>
      <c r="W22" s="3">
        <f t="shared" si="7"/>
        <v>0.25610151629265215</v>
      </c>
      <c r="X22" s="3">
        <f t="shared" si="5"/>
        <v>22.769707714517995</v>
      </c>
      <c r="Y22" s="3">
        <f t="shared" si="6"/>
        <v>0.45921651197303148</v>
      </c>
    </row>
    <row r="23" spans="1:25" x14ac:dyDescent="0.2">
      <c r="A23" s="22"/>
      <c r="B23">
        <v>5</v>
      </c>
      <c r="C23">
        <v>0.16824357209999999</v>
      </c>
      <c r="D23">
        <v>0.1739815176</v>
      </c>
      <c r="E23">
        <v>0.16717006270000001</v>
      </c>
      <c r="K23" s="2"/>
      <c r="L23" s="2"/>
      <c r="M23" s="5">
        <f t="shared" si="8"/>
        <v>0.16979838413333334</v>
      </c>
      <c r="N23" s="5" cm="1">
        <f t="array" ref="N23">IFERROR(_xlfn.STDEV.P(_xlfn._xlws.FILTER(C23:L23,C23:L23&gt;0,"")),"")</f>
        <v>2.990212903003405E-3</v>
      </c>
      <c r="O23" s="5">
        <f t="shared" si="9"/>
        <v>1.7264002244833084E-3</v>
      </c>
      <c r="T23" s="19">
        <f t="shared" si="2"/>
        <v>3.0664723774109029E-7</v>
      </c>
      <c r="U23" s="19">
        <f t="shared" si="3"/>
        <v>3.1177909187739924E-9</v>
      </c>
      <c r="V23" s="3">
        <f t="shared" si="4"/>
        <v>15.332361887054514</v>
      </c>
      <c r="W23" s="3">
        <f t="shared" si="7"/>
        <v>0.15588954593869961</v>
      </c>
      <c r="X23" s="3">
        <f t="shared" si="5"/>
        <v>27.492510969890855</v>
      </c>
      <c r="Y23" s="3">
        <f t="shared" si="6"/>
        <v>0.27952608237284066</v>
      </c>
    </row>
    <row r="24" spans="1:25" x14ac:dyDescent="0.2">
      <c r="A24" s="22"/>
      <c r="B24">
        <v>6</v>
      </c>
      <c r="C24">
        <v>0.19012184439999999</v>
      </c>
      <c r="D24">
        <v>0.19769823550000001</v>
      </c>
      <c r="E24">
        <v>0.2007286549</v>
      </c>
      <c r="K24" s="2"/>
      <c r="L24" s="2"/>
      <c r="M24" s="5">
        <f t="shared" si="8"/>
        <v>0.19618291160000001</v>
      </c>
      <c r="N24" s="5" cm="1">
        <f t="array" ref="N24">IFERROR(_xlfn.STDEV.P(_xlfn._xlws.FILTER(C24:L24,C24:L24&gt;0,"")),"")</f>
        <v>4.4608117450497756E-3</v>
      </c>
      <c r="O24" s="5">
        <f t="shared" si="9"/>
        <v>2.5754508618087324E-3</v>
      </c>
      <c r="T24" s="19">
        <f t="shared" si="2"/>
        <v>3.5429635117672838E-7</v>
      </c>
      <c r="U24" s="19">
        <f t="shared" si="3"/>
        <v>4.6511331467760429E-9</v>
      </c>
      <c r="V24" s="3">
        <f t="shared" si="4"/>
        <v>17.714817558836419</v>
      </c>
      <c r="W24" s="3">
        <f t="shared" si="7"/>
        <v>0.23255665733880213</v>
      </c>
      <c r="X24" s="3">
        <f t="shared" si="5"/>
        <v>31.764500450327372</v>
      </c>
      <c r="Y24" s="3">
        <f t="shared" si="6"/>
        <v>0.41699814419371417</v>
      </c>
    </row>
    <row r="25" spans="1:25" x14ac:dyDescent="0.2">
      <c r="A25" s="22"/>
      <c r="B25">
        <v>7</v>
      </c>
      <c r="C25">
        <v>0.2228671163</v>
      </c>
      <c r="D25">
        <v>0.22637279330000001</v>
      </c>
      <c r="E25">
        <v>0.22473543879999999</v>
      </c>
      <c r="K25" s="2"/>
      <c r="L25" s="2"/>
      <c r="M25" s="5">
        <f t="shared" si="8"/>
        <v>0.22465844946666669</v>
      </c>
      <c r="N25" s="5" cm="1">
        <f t="array" ref="N25">IFERROR(_xlfn.STDEV.P(_xlfn._xlws.FILTER(C25:L25,C25:L25&gt;0,"")),"")</f>
        <v>1.4322216600251058E-3</v>
      </c>
      <c r="O25" s="5">
        <f t="shared" si="9"/>
        <v>8.2689356095470758E-4</v>
      </c>
      <c r="T25" s="19">
        <f t="shared" si="2"/>
        <v>4.0572172294674737E-7</v>
      </c>
      <c r="U25" s="19">
        <f t="shared" si="3"/>
        <v>1.4933276760369203E-9</v>
      </c>
      <c r="V25" s="3">
        <f t="shared" si="4"/>
        <v>20.286086147337365</v>
      </c>
      <c r="W25" s="3">
        <f t="shared" si="7"/>
        <v>7.4666383801846009E-2</v>
      </c>
      <c r="X25" s="3">
        <f t="shared" si="5"/>
        <v>36.375051022811824</v>
      </c>
      <c r="Y25" s="3">
        <f t="shared" si="6"/>
        <v>0.13388455026537904</v>
      </c>
    </row>
    <row r="26" spans="1:25" x14ac:dyDescent="0.2">
      <c r="A26" s="22"/>
      <c r="B26">
        <v>8</v>
      </c>
      <c r="C26">
        <v>0.2456350625</v>
      </c>
      <c r="D26">
        <v>0.2427768558</v>
      </c>
      <c r="E26">
        <v>0.25228923559999999</v>
      </c>
      <c r="K26" s="2"/>
      <c r="L26" s="2"/>
      <c r="M26" s="5">
        <f t="shared" si="8"/>
        <v>0.2469003846333333</v>
      </c>
      <c r="N26" s="5" cm="1">
        <f t="array" ref="N26">IFERROR(_xlfn.STDEV.P(_xlfn._xlws.FILTER(C26:L26,C26:L26&gt;0,"")),"")</f>
        <v>3.9851493021541371E-3</v>
      </c>
      <c r="O26" s="5">
        <f t="shared" si="9"/>
        <v>2.3008270223595405E-3</v>
      </c>
      <c r="T26" s="19">
        <f t="shared" si="2"/>
        <v>4.4588952557741919E-7</v>
      </c>
      <c r="U26" s="19">
        <f t="shared" si="3"/>
        <v>4.1551764731317309E-9</v>
      </c>
      <c r="V26" s="3">
        <f t="shared" si="4"/>
        <v>22.29447627887096</v>
      </c>
      <c r="W26" s="3">
        <f t="shared" si="7"/>
        <v>0.20775882365658654</v>
      </c>
      <c r="X26" s="3">
        <f t="shared" si="5"/>
        <v>39.976302293147924</v>
      </c>
      <c r="Y26" s="3">
        <f t="shared" si="6"/>
        <v>0.37253306310836209</v>
      </c>
    </row>
    <row r="27" spans="1:25" x14ac:dyDescent="0.2">
      <c r="A27" s="22"/>
      <c r="B27">
        <v>9</v>
      </c>
      <c r="C27">
        <v>0.2741770744</v>
      </c>
      <c r="D27">
        <v>0.26963508130000002</v>
      </c>
      <c r="E27">
        <v>0.2781750858</v>
      </c>
      <c r="K27" s="2"/>
      <c r="L27" s="2"/>
      <c r="M27" s="5">
        <f t="shared" si="8"/>
        <v>0.27399574716666669</v>
      </c>
      <c r="N27" s="5" cm="1">
        <f t="array" ref="N27">IFERROR(_xlfn.STDEV.P(_xlfn._xlws.FILTER(C27:L27,C27:L27&gt;0,"")),"")</f>
        <v>3.4887991142288671E-3</v>
      </c>
      <c r="O27" s="5">
        <f t="shared" si="9"/>
        <v>2.0142591077485644E-3</v>
      </c>
      <c r="T27" s="19">
        <f t="shared" si="2"/>
        <v>4.9482237095665283E-7</v>
      </c>
      <c r="U27" s="19">
        <f t="shared" si="3"/>
        <v>3.6376494077877115E-9</v>
      </c>
      <c r="V27" s="3">
        <f t="shared" si="4"/>
        <v>24.741118547832638</v>
      </c>
      <c r="W27" s="3">
        <f t="shared" si="7"/>
        <v>0.18188247038938554</v>
      </c>
      <c r="X27" s="3">
        <f t="shared" si="5"/>
        <v>44.363384982320596</v>
      </c>
      <c r="Y27" s="3">
        <f t="shared" si="6"/>
        <v>0.32613408483613959</v>
      </c>
    </row>
    <row r="28" spans="1:25" x14ac:dyDescent="0.2">
      <c r="A28" s="22"/>
      <c r="B28">
        <v>10</v>
      </c>
      <c r="C28">
        <v>0.2918821573</v>
      </c>
      <c r="D28">
        <v>0.29115927219999999</v>
      </c>
      <c r="E28">
        <v>0.3013147712</v>
      </c>
      <c r="K28" s="2"/>
      <c r="L28" s="2"/>
      <c r="M28" s="5">
        <f t="shared" si="8"/>
        <v>0.29478540023333327</v>
      </c>
      <c r="N28" s="5" cm="1">
        <f t="array" ref="N28">IFERROR(_xlfn.STDEV.P(_xlfn._xlws.FILTER(C28:L28,C28:L28&gt;0,"")),"")</f>
        <v>4.6263848112187075E-3</v>
      </c>
      <c r="O28" s="5">
        <f t="shared" si="9"/>
        <v>2.6710445161319167E-3</v>
      </c>
      <c r="T28" s="19">
        <f t="shared" si="2"/>
        <v>5.323674260467112E-7</v>
      </c>
      <c r="U28" s="19">
        <f t="shared" si="3"/>
        <v>4.8237704200539967E-9</v>
      </c>
      <c r="V28" s="3">
        <f t="shared" si="4"/>
        <v>26.618371302335557</v>
      </c>
      <c r="W28" s="3">
        <f t="shared" si="7"/>
        <v>0.2411885210026998</v>
      </c>
      <c r="X28" s="3">
        <f t="shared" si="5"/>
        <v>47.729493369705132</v>
      </c>
      <c r="Y28" s="3">
        <f t="shared" si="6"/>
        <v>0.43247596869449617</v>
      </c>
    </row>
    <row r="29" spans="1:25" x14ac:dyDescent="0.2">
      <c r="A29" s="22"/>
      <c r="B29">
        <v>20</v>
      </c>
      <c r="C29">
        <v>0.41094058750000001</v>
      </c>
      <c r="D29">
        <v>0.44187170269999998</v>
      </c>
      <c r="E29">
        <v>0.45284569260000002</v>
      </c>
      <c r="K29" s="2"/>
      <c r="L29" s="2"/>
      <c r="M29" s="5">
        <f t="shared" si="8"/>
        <v>0.43521932759999998</v>
      </c>
      <c r="N29" s="5" cm="1">
        <f t="array" ref="N29">IFERROR(_xlfn.STDEV.P(_xlfn._xlws.FILTER(C29:L29,C29:L29&gt;0,"")),"")</f>
        <v>1.7742604641818826E-2</v>
      </c>
      <c r="O29" s="5">
        <f t="shared" si="9"/>
        <v>1.0243697566079204E-2</v>
      </c>
      <c r="T29" s="19">
        <f t="shared" si="2"/>
        <v>7.8598394973698196E-7</v>
      </c>
      <c r="U29" s="19">
        <f t="shared" si="3"/>
        <v>1.8499596323759501E-8</v>
      </c>
      <c r="V29" s="3">
        <f t="shared" si="4"/>
        <v>39.299197486849096</v>
      </c>
      <c r="W29" s="3">
        <f t="shared" si="7"/>
        <v>0.92497981618797498</v>
      </c>
      <c r="X29" s="3">
        <f t="shared" si="5"/>
        <v>70.467526528143196</v>
      </c>
      <c r="Y29" s="3">
        <f t="shared" si="6"/>
        <v>1.6585844979922308</v>
      </c>
    </row>
    <row r="30" spans="1:25" x14ac:dyDescent="0.2">
      <c r="A30" s="22"/>
      <c r="B30">
        <v>30</v>
      </c>
      <c r="C30">
        <v>0.51483184100000001</v>
      </c>
      <c r="D30">
        <v>0.52995902299999997</v>
      </c>
      <c r="E30">
        <v>0.53876364229999996</v>
      </c>
      <c r="K30" s="2"/>
      <c r="L30" s="2"/>
      <c r="M30" s="5">
        <f t="shared" si="8"/>
        <v>0.52785150209999998</v>
      </c>
      <c r="N30" s="5" cm="1">
        <f t="array" ref="N30">IFERROR(_xlfn.STDEV.P(_xlfn._xlws.FILTER(C30:L30,C30:L30&gt;0,"")),"")</f>
        <v>9.8831173092846347E-3</v>
      </c>
      <c r="O30" s="5">
        <f t="shared" si="9"/>
        <v>5.7060204389481339E-3</v>
      </c>
      <c r="T30" s="19">
        <f t="shared" si="2"/>
        <v>9.5327294121566691E-7</v>
      </c>
      <c r="U30" s="19">
        <f t="shared" si="3"/>
        <v>1.0304782433757893E-8</v>
      </c>
      <c r="V30" s="3">
        <f t="shared" si="4"/>
        <v>47.66364706078334</v>
      </c>
      <c r="W30" s="3">
        <f t="shared" si="7"/>
        <v>0.51523912168789454</v>
      </c>
      <c r="X30" s="3">
        <f t="shared" si="5"/>
        <v>85.465849902094263</v>
      </c>
      <c r="Y30" s="3">
        <f t="shared" si="6"/>
        <v>0.92387704578519025</v>
      </c>
    </row>
    <row r="31" spans="1:25" x14ac:dyDescent="0.2">
      <c r="A31" s="22"/>
      <c r="B31">
        <v>60</v>
      </c>
      <c r="C31">
        <v>0.62797540429999998</v>
      </c>
      <c r="D31">
        <v>0.65454000229999998</v>
      </c>
      <c r="E31">
        <v>0.70058703420000001</v>
      </c>
      <c r="K31" s="2"/>
      <c r="L31" s="2"/>
      <c r="M31" s="5">
        <f t="shared" si="8"/>
        <v>0.66103414693333329</v>
      </c>
      <c r="N31" s="5" cm="1">
        <f t="array" ref="N31">IFERROR(_xlfn.STDEV.P(_xlfn._xlws.FILTER(C31:L31,C31:L31&gt;0,"")),"")</f>
        <v>2.9997140253393419E-2</v>
      </c>
      <c r="O31" s="5">
        <f t="shared" si="9"/>
        <v>1.731885700021565E-2</v>
      </c>
      <c r="T31" s="19">
        <f t="shared" si="2"/>
        <v>1.1937940177950814E-6</v>
      </c>
      <c r="U31" s="19">
        <f t="shared" si="3"/>
        <v>3.1276974083444817E-8</v>
      </c>
      <c r="V31" s="3">
        <f t="shared" si="4"/>
        <v>59.689700889754057</v>
      </c>
      <c r="W31" s="3">
        <f t="shared" si="7"/>
        <v>1.5638487041722409</v>
      </c>
      <c r="X31" s="3">
        <f t="shared" si="5"/>
        <v>107.02980849197282</v>
      </c>
      <c r="Y31" s="3">
        <f t="shared" si="6"/>
        <v>2.8041425040329835</v>
      </c>
    </row>
    <row r="32" spans="1:25" x14ac:dyDescent="0.2">
      <c r="A32" s="22"/>
      <c r="B32">
        <v>120</v>
      </c>
      <c r="C32">
        <v>0.71358674759999996</v>
      </c>
      <c r="D32">
        <v>0.76751959319999996</v>
      </c>
      <c r="E32">
        <v>0.80025267600000005</v>
      </c>
      <c r="K32" s="2"/>
      <c r="L32" s="2"/>
      <c r="M32" s="5">
        <f t="shared" si="8"/>
        <v>0.76045300559999995</v>
      </c>
      <c r="N32" s="5" cm="1">
        <f t="array" ref="N32">IFERROR(_xlfn.STDEV.P(_xlfn._xlws.FILTER(C32:L32,C32:L32&gt;0,"")),"")</f>
        <v>3.5732322264208173E-2</v>
      </c>
      <c r="O32" s="5">
        <f t="shared" si="9"/>
        <v>2.0630065878011049E-2</v>
      </c>
      <c r="T32" s="19">
        <f t="shared" si="2"/>
        <v>1.3733394153859433E-6</v>
      </c>
      <c r="U32" s="19">
        <f t="shared" si="3"/>
        <v>3.7256848751524204E-8</v>
      </c>
      <c r="V32" s="3">
        <f t="shared" si="4"/>
        <v>68.666970769297166</v>
      </c>
      <c r="W32" s="3">
        <f t="shared" si="7"/>
        <v>1.86284243757621</v>
      </c>
      <c r="X32" s="3">
        <f t="shared" si="5"/>
        <v>123.12698206908459</v>
      </c>
      <c r="Y32" s="3">
        <f t="shared" si="6"/>
        <v>3.3402691984125146</v>
      </c>
    </row>
    <row r="33" spans="1:25" x14ac:dyDescent="0.2">
      <c r="A33" s="22" t="s">
        <v>28</v>
      </c>
      <c r="B33" s="1" t="s">
        <v>23</v>
      </c>
      <c r="C33" t="s">
        <v>10</v>
      </c>
      <c r="D33" t="s">
        <v>9</v>
      </c>
      <c r="E33" t="s">
        <v>8</v>
      </c>
      <c r="M33" s="1" t="s">
        <v>25</v>
      </c>
      <c r="N33" s="1" t="s">
        <v>26</v>
      </c>
      <c r="O33" s="1" t="s">
        <v>34</v>
      </c>
      <c r="T33" s="19" t="e">
        <f t="shared" si="2"/>
        <v>#VALUE!</v>
      </c>
      <c r="U33" s="19" t="e">
        <f t="shared" si="3"/>
        <v>#VALUE!</v>
      </c>
      <c r="V33" s="3" t="e">
        <f t="shared" si="4"/>
        <v>#VALUE!</v>
      </c>
      <c r="W33" s="3" t="e">
        <f t="shared" si="7"/>
        <v>#VALUE!</v>
      </c>
      <c r="X33" s="3" t="e">
        <f t="shared" si="5"/>
        <v>#VALUE!</v>
      </c>
      <c r="Y33" s="3" t="e">
        <f t="shared" si="6"/>
        <v>#VALUE!</v>
      </c>
    </row>
    <row r="34" spans="1:25" x14ac:dyDescent="0.2">
      <c r="A34" s="22"/>
      <c r="B34">
        <v>1</v>
      </c>
      <c r="C34">
        <v>1.522785705E-2</v>
      </c>
      <c r="D34">
        <v>2.0481230690000001E-2</v>
      </c>
      <c r="E34">
        <v>9.6538998190000003E-3</v>
      </c>
      <c r="K34" s="2"/>
      <c r="L34" s="2"/>
      <c r="M34" s="5">
        <f t="shared" ref="M34:M47" si="10">IFERROR(AVERAGEIF(C34:L34,"&gt;0",C34:L34), "")</f>
        <v>1.5120995853E-2</v>
      </c>
      <c r="N34" s="5" cm="1">
        <f t="array" ref="N34">IFERROR(_xlfn.STDEV.P(_xlfn._xlws.FILTER(C34:L34,C34:L34&gt;0,"")),"")</f>
        <v>4.4208851251075331E-3</v>
      </c>
      <c r="O34" s="5">
        <f t="shared" ref="O34:O47" si="11">IFERROR(N34/SQRT(COUNTIF(C34:L34,"&gt;0")),"")</f>
        <v>2.5523992170372466E-3</v>
      </c>
      <c r="T34" s="19">
        <f t="shared" si="2"/>
        <v>2.7307748739092228E-8</v>
      </c>
      <c r="U34" s="19">
        <f t="shared" si="3"/>
        <v>4.6095030498193239E-9</v>
      </c>
      <c r="V34" s="3">
        <f t="shared" si="4"/>
        <v>1.3653874369546113</v>
      </c>
      <c r="W34" s="3">
        <f t="shared" si="7"/>
        <v>0.23047515249096617</v>
      </c>
      <c r="X34" s="3">
        <f t="shared" si="5"/>
        <v>2.4482809214358547</v>
      </c>
      <c r="Y34" s="3">
        <f t="shared" si="6"/>
        <v>0.41326579067345665</v>
      </c>
    </row>
    <row r="35" spans="1:25" x14ac:dyDescent="0.2">
      <c r="A35" s="22"/>
      <c r="B35">
        <v>2</v>
      </c>
      <c r="C35">
        <v>4.4089797880000003E-2</v>
      </c>
      <c r="D35">
        <v>6.0145337129999997E-2</v>
      </c>
      <c r="E35">
        <v>5.1040705290000002E-2</v>
      </c>
      <c r="K35" s="2"/>
      <c r="L35" s="2"/>
      <c r="M35" s="5">
        <f t="shared" si="10"/>
        <v>5.1758613433333343E-2</v>
      </c>
      <c r="N35" s="5" cm="1">
        <f t="array" ref="N35">IFERROR(_xlfn.STDEV.P(_xlfn._xlws.FILTER(C35:L35,C35:L35&gt;0,"")),"")</f>
        <v>6.5742745723398168E-3</v>
      </c>
      <c r="O35" s="5">
        <f t="shared" si="11"/>
        <v>3.7956591940669052E-3</v>
      </c>
      <c r="T35" s="19">
        <f t="shared" si="2"/>
        <v>9.3473420961282148E-8</v>
      </c>
      <c r="U35" s="19">
        <f t="shared" si="3"/>
        <v>6.8547672771327453E-9</v>
      </c>
      <c r="V35" s="3">
        <f t="shared" si="4"/>
        <v>4.673671048064107</v>
      </c>
      <c r="W35" s="3">
        <f t="shared" si="7"/>
        <v>0.34273836385663725</v>
      </c>
      <c r="X35" s="3">
        <f t="shared" si="5"/>
        <v>8.3803756723908123</v>
      </c>
      <c r="Y35" s="3">
        <f t="shared" si="6"/>
        <v>0.61456534208776337</v>
      </c>
    </row>
    <row r="36" spans="1:25" x14ac:dyDescent="0.2">
      <c r="A36" s="22"/>
      <c r="B36">
        <v>3</v>
      </c>
      <c r="C36">
        <v>5.4607156660000003E-2</v>
      </c>
      <c r="D36">
        <v>0.1010956839</v>
      </c>
      <c r="E36">
        <v>9.5790006220000001E-2</v>
      </c>
      <c r="K36" s="2"/>
      <c r="L36" s="2"/>
      <c r="M36" s="5">
        <f t="shared" si="10"/>
        <v>8.3830948926666662E-2</v>
      </c>
      <c r="N36" s="5" cm="1">
        <f t="array" ref="N36">IFERROR(_xlfn.STDEV.P(_xlfn._xlws.FILTER(C36:L36,C36:L36&gt;0,"")),"")</f>
        <v>2.0777553268611419E-2</v>
      </c>
      <c r="O36" s="5">
        <f t="shared" si="11"/>
        <v>1.1995925972734592E-2</v>
      </c>
      <c r="T36" s="19">
        <f t="shared" si="2"/>
        <v>1.5139442614124541E-7</v>
      </c>
      <c r="U36" s="19">
        <f t="shared" si="3"/>
        <v>2.1664031624689232E-8</v>
      </c>
      <c r="V36" s="3">
        <f t="shared" si="4"/>
        <v>7.5697213070622702</v>
      </c>
      <c r="W36" s="3">
        <f t="shared" si="7"/>
        <v>1.0832015812344615</v>
      </c>
      <c r="X36" s="3">
        <f t="shared" si="5"/>
        <v>13.573293378180622</v>
      </c>
      <c r="Y36" s="3">
        <f t="shared" si="6"/>
        <v>1.9422924904893792</v>
      </c>
    </row>
    <row r="37" spans="1:25" x14ac:dyDescent="0.2">
      <c r="A37" s="22"/>
      <c r="B37">
        <v>4</v>
      </c>
      <c r="C37">
        <v>7.9970665280000006E-2</v>
      </c>
      <c r="D37">
        <v>0.1189315468</v>
      </c>
      <c r="E37">
        <v>0.13834458590000001</v>
      </c>
      <c r="K37" s="2"/>
      <c r="L37" s="2"/>
      <c r="M37" s="5">
        <f t="shared" si="10"/>
        <v>0.11241559932666667</v>
      </c>
      <c r="N37" s="5" cm="1">
        <f t="array" ref="N37">IFERROR(_xlfn.STDEV.P(_xlfn._xlws.FILTER(C37:L37,C37:L37&gt;0,"")),"")</f>
        <v>2.4272368799988016E-2</v>
      </c>
      <c r="O37" s="5">
        <f t="shared" si="11"/>
        <v>1.4013658660542955E-2</v>
      </c>
      <c r="T37" s="19">
        <f t="shared" si="2"/>
        <v>2.0301684959182285E-7</v>
      </c>
      <c r="U37" s="19">
        <f t="shared" si="3"/>
        <v>2.5307954141233816E-8</v>
      </c>
      <c r="V37" s="3">
        <f t="shared" si="4"/>
        <v>10.150842479591141</v>
      </c>
      <c r="W37" s="3">
        <f t="shared" si="7"/>
        <v>1.2653977070616909</v>
      </c>
      <c r="X37" s="3">
        <f t="shared" si="5"/>
        <v>18.201510653059977</v>
      </c>
      <c r="Y37" s="3">
        <f t="shared" si="6"/>
        <v>2.2689889919726869</v>
      </c>
    </row>
    <row r="38" spans="1:25" x14ac:dyDescent="0.2">
      <c r="A38" s="22"/>
      <c r="B38">
        <v>5</v>
      </c>
      <c r="C38">
        <v>0.10853017869999999</v>
      </c>
      <c r="D38">
        <v>0.1365207732</v>
      </c>
      <c r="E38">
        <v>0.17922678589999999</v>
      </c>
      <c r="K38" s="2"/>
      <c r="L38" s="2"/>
      <c r="M38" s="5">
        <f t="shared" si="10"/>
        <v>0.14142591260000001</v>
      </c>
      <c r="N38" s="5" cm="1">
        <f t="array" ref="N38">IFERROR(_xlfn.STDEV.P(_xlfn._xlws.FILTER(C38:L38,C38:L38&gt;0,"")),"")</f>
        <v>2.906943253428303E-2</v>
      </c>
      <c r="O38" s="5">
        <f t="shared" si="11"/>
        <v>1.6783244698857974E-2</v>
      </c>
      <c r="T38" s="19">
        <f t="shared" si="2"/>
        <v>2.5540799852222654E-7</v>
      </c>
      <c r="U38" s="19">
        <f t="shared" si="3"/>
        <v>3.0309685533852322E-8</v>
      </c>
      <c r="V38" s="3">
        <f t="shared" si="4"/>
        <v>12.770399926111326</v>
      </c>
      <c r="W38" s="3">
        <f t="shared" si="7"/>
        <v>1.515484276692616</v>
      </c>
      <c r="X38" s="3">
        <f t="shared" si="5"/>
        <v>22.898648143372032</v>
      </c>
      <c r="Y38" s="3">
        <f t="shared" si="6"/>
        <v>2.7174200823453805</v>
      </c>
    </row>
    <row r="39" spans="1:25" x14ac:dyDescent="0.2">
      <c r="A39" s="22"/>
      <c r="B39">
        <v>6</v>
      </c>
      <c r="C39">
        <v>0.11863620580000001</v>
      </c>
      <c r="D39">
        <v>0.1492316276</v>
      </c>
      <c r="E39">
        <v>0.20347806809999999</v>
      </c>
      <c r="K39" s="2"/>
      <c r="L39" s="2"/>
      <c r="M39" s="5">
        <f t="shared" si="10"/>
        <v>0.1571153005</v>
      </c>
      <c r="N39" s="5" cm="1">
        <f t="array" ref="N39">IFERROR(_xlfn.STDEV.P(_xlfn._xlws.FILTER(C39:L39,C39:L39&gt;0,"")),"")</f>
        <v>3.5082280650196175E-2</v>
      </c>
      <c r="O39" s="5">
        <f t="shared" si="11"/>
        <v>2.0254764177176761E-2</v>
      </c>
      <c r="T39" s="19">
        <f t="shared" si="2"/>
        <v>2.837422343628078E-7</v>
      </c>
      <c r="U39" s="19">
        <f t="shared" si="3"/>
        <v>3.657907298547218E-8</v>
      </c>
      <c r="V39" s="3">
        <f t="shared" si="4"/>
        <v>14.187111718140388</v>
      </c>
      <c r="W39" s="3">
        <f t="shared" si="7"/>
        <v>1.8289536492736089</v>
      </c>
      <c r="X39" s="3">
        <f t="shared" si="5"/>
        <v>25.438958942872418</v>
      </c>
      <c r="Y39" s="3">
        <f t="shared" si="6"/>
        <v>3.2795030952492303</v>
      </c>
    </row>
    <row r="40" spans="1:25" x14ac:dyDescent="0.2">
      <c r="A40" s="22"/>
      <c r="B40">
        <v>7</v>
      </c>
      <c r="C40">
        <v>0.17795573170000001</v>
      </c>
      <c r="D40">
        <v>0.1698309928</v>
      </c>
      <c r="E40">
        <v>0.24231359359999999</v>
      </c>
      <c r="K40" s="2"/>
      <c r="L40" s="2"/>
      <c r="M40" s="5">
        <f t="shared" si="10"/>
        <v>0.19670010603333332</v>
      </c>
      <c r="N40" s="5" cm="1">
        <f t="array" ref="N40">IFERROR(_xlfn.STDEV.P(_xlfn._xlws.FILTER(C40:L40,C40:L40&gt;0,"")),"")</f>
        <v>3.2423710784384809E-2</v>
      </c>
      <c r="O40" s="5">
        <f t="shared" si="11"/>
        <v>1.8719838149491141E-2</v>
      </c>
      <c r="T40" s="19">
        <f t="shared" si="2"/>
        <v>3.5523037799427563E-7</v>
      </c>
      <c r="U40" s="19">
        <f t="shared" si="3"/>
        <v>3.3807074718650628E-8</v>
      </c>
      <c r="V40" s="3">
        <f t="shared" si="4"/>
        <v>17.761518899713778</v>
      </c>
      <c r="W40" s="3">
        <f t="shared" si="7"/>
        <v>1.6903537359325311</v>
      </c>
      <c r="X40" s="3">
        <f t="shared" si="5"/>
        <v>31.848240785693672</v>
      </c>
      <c r="Y40" s="3">
        <f t="shared" si="6"/>
        <v>3.0309791127066075</v>
      </c>
    </row>
    <row r="41" spans="1:25" x14ac:dyDescent="0.2">
      <c r="A41" s="22"/>
      <c r="B41">
        <v>8</v>
      </c>
      <c r="C41">
        <v>0.21131731570000001</v>
      </c>
      <c r="D41">
        <v>0.18699945509999999</v>
      </c>
      <c r="E41">
        <v>0.28184744719999999</v>
      </c>
      <c r="K41" s="2"/>
      <c r="L41" s="2"/>
      <c r="M41" s="5">
        <f t="shared" si="10"/>
        <v>0.22672140600000001</v>
      </c>
      <c r="N41" s="5" cm="1">
        <f t="array" ref="N41">IFERROR(_xlfn.STDEV.P(_xlfn._xlws.FILTER(C41:L41,C41:L41&gt;0,"")),"")</f>
        <v>4.0224369892129797E-2</v>
      </c>
      <c r="O41" s="5">
        <f t="shared" si="11"/>
        <v>2.3223550785204217E-2</v>
      </c>
      <c r="T41" s="19">
        <f t="shared" si="2"/>
        <v>4.0944731742607913E-7</v>
      </c>
      <c r="U41" s="19">
        <f t="shared" si="3"/>
        <v>4.194055046619718E-8</v>
      </c>
      <c r="V41" s="3">
        <f t="shared" si="4"/>
        <v>20.472365871303957</v>
      </c>
      <c r="W41" s="3">
        <f t="shared" si="7"/>
        <v>2.0970275233098592</v>
      </c>
      <c r="X41" s="3">
        <f t="shared" si="5"/>
        <v>36.7090698382002</v>
      </c>
      <c r="Y41" s="3">
        <f t="shared" si="6"/>
        <v>3.7601872831762995</v>
      </c>
    </row>
    <row r="42" spans="1:25" x14ac:dyDescent="0.2">
      <c r="A42" s="22"/>
      <c r="B42">
        <v>9</v>
      </c>
      <c r="C42">
        <v>0.260540247</v>
      </c>
      <c r="D42">
        <v>0.21574230489999999</v>
      </c>
      <c r="E42">
        <v>0.31307557229999999</v>
      </c>
      <c r="K42" s="2"/>
      <c r="L42" s="2"/>
      <c r="M42" s="5">
        <f t="shared" si="10"/>
        <v>0.26311937473333336</v>
      </c>
      <c r="N42" s="5" cm="1">
        <f t="array" ref="N42">IFERROR(_xlfn.STDEV.P(_xlfn._xlws.FILTER(C42:L42,C42:L42&gt;0,"")),"")</f>
        <v>3.9777968446437009E-2</v>
      </c>
      <c r="O42" s="5">
        <f t="shared" si="11"/>
        <v>2.296582079036685E-2</v>
      </c>
      <c r="T42" s="19">
        <f t="shared" si="2"/>
        <v>4.7518019603050004E-7</v>
      </c>
      <c r="U42" s="19">
        <f t="shared" si="3"/>
        <v>4.1475103215899178E-8</v>
      </c>
      <c r="V42" s="3">
        <f t="shared" si="4"/>
        <v>23.759009801525</v>
      </c>
      <c r="W42" s="3">
        <f t="shared" si="7"/>
        <v>2.0737551607949585</v>
      </c>
      <c r="X42" s="3">
        <f t="shared" si="5"/>
        <v>42.602362402734485</v>
      </c>
      <c r="Y42" s="3">
        <f t="shared" si="6"/>
        <v>3.7184575297013049</v>
      </c>
    </row>
    <row r="43" spans="1:25" x14ac:dyDescent="0.2">
      <c r="A43" s="22"/>
      <c r="B43">
        <v>10</v>
      </c>
      <c r="C43">
        <v>0.28424909710000001</v>
      </c>
      <c r="D43">
        <v>0.22875568269999999</v>
      </c>
      <c r="E43">
        <v>0.34149613979999999</v>
      </c>
      <c r="K43" s="2"/>
      <c r="L43" s="2"/>
      <c r="M43" s="5">
        <f t="shared" si="10"/>
        <v>0.28483363986666665</v>
      </c>
      <c r="N43" s="5" cm="1">
        <f t="array" ref="N43">IFERROR(_xlfn.STDEV.P(_xlfn._xlws.FILTER(C43:L43,C43:L43&gt;0,"")),"")</f>
        <v>4.6027954798968269E-2</v>
      </c>
      <c r="O43" s="5">
        <f t="shared" si="11"/>
        <v>2.6574252093432258E-2</v>
      </c>
      <c r="T43" s="19">
        <f t="shared" si="2"/>
        <v>5.1439505344331084E-7</v>
      </c>
      <c r="U43" s="19">
        <f t="shared" si="3"/>
        <v>4.7991746453178769E-8</v>
      </c>
      <c r="V43" s="3">
        <f t="shared" si="4"/>
        <v>25.719752672165541</v>
      </c>
      <c r="W43" s="3">
        <f t="shared" si="7"/>
        <v>2.3995873226589381</v>
      </c>
      <c r="X43" s="3">
        <f t="shared" si="5"/>
        <v>46.118177205262342</v>
      </c>
      <c r="Y43" s="3">
        <f t="shared" si="6"/>
        <v>4.302708302698786</v>
      </c>
    </row>
    <row r="44" spans="1:25" x14ac:dyDescent="0.2">
      <c r="A44" s="22"/>
      <c r="B44">
        <v>20</v>
      </c>
      <c r="C44">
        <v>0.385373354</v>
      </c>
      <c r="D44">
        <v>0.34607419369999998</v>
      </c>
      <c r="E44">
        <v>0.55709314350000005</v>
      </c>
      <c r="K44" s="2"/>
      <c r="L44" s="2"/>
      <c r="M44" s="5">
        <f t="shared" si="10"/>
        <v>0.42951356373333338</v>
      </c>
      <c r="N44" s="5" cm="1">
        <f t="array" ref="N44">IFERROR(_xlfn.STDEV.P(_xlfn._xlws.FILTER(C44:L44,C44:L44&gt;0,"")),"")</f>
        <v>9.1627935624279608E-2</v>
      </c>
      <c r="O44" s="5">
        <f t="shared" si="11"/>
        <v>5.2901413297967534E-2</v>
      </c>
      <c r="T44" s="19">
        <f t="shared" si="2"/>
        <v>7.756796306597032E-7</v>
      </c>
      <c r="U44" s="19">
        <f t="shared" si="3"/>
        <v>9.5537259339778072E-8</v>
      </c>
      <c r="V44" s="3">
        <f t="shared" si="4"/>
        <v>38.783981532985159</v>
      </c>
      <c r="W44" s="3">
        <f t="shared" si="7"/>
        <v>4.7768629669889027</v>
      </c>
      <c r="X44" s="3">
        <f t="shared" si="5"/>
        <v>69.543691024663048</v>
      </c>
      <c r="Y44" s="3">
        <f t="shared" si="6"/>
        <v>8.5654094580490678</v>
      </c>
    </row>
    <row r="45" spans="1:25" x14ac:dyDescent="0.2">
      <c r="A45" s="22"/>
      <c r="B45">
        <v>30</v>
      </c>
      <c r="C45">
        <v>0.48172807690000002</v>
      </c>
      <c r="D45">
        <v>0.38372677560000001</v>
      </c>
      <c r="E45">
        <v>0.67174363140000004</v>
      </c>
      <c r="K45" s="2"/>
      <c r="L45" s="2"/>
      <c r="M45" s="5">
        <f t="shared" si="10"/>
        <v>0.51239949463333334</v>
      </c>
      <c r="N45" s="5" cm="1">
        <f t="array" ref="N45">IFERROR(_xlfn.STDEV.P(_xlfn._xlws.FILTER(C45:L45,C45:L45&gt;0,"")),"")</f>
        <v>0.11956582344900782</v>
      </c>
      <c r="O45" s="5">
        <f t="shared" si="11"/>
        <v>6.9031360354163934E-2</v>
      </c>
      <c r="T45" s="19">
        <f t="shared" si="2"/>
        <v>9.2536740235325168E-7</v>
      </c>
      <c r="U45" s="19">
        <f t="shared" si="3"/>
        <v>1.2466712258870434E-7</v>
      </c>
      <c r="V45" s="3">
        <f t="shared" si="4"/>
        <v>46.268370117662577</v>
      </c>
      <c r="W45" s="3">
        <f t="shared" si="7"/>
        <v>6.2333561294352169</v>
      </c>
      <c r="X45" s="3">
        <f t="shared" si="5"/>
        <v>82.963974004084619</v>
      </c>
      <c r="Y45" s="3">
        <f t="shared" si="6"/>
        <v>11.177052370021768</v>
      </c>
    </row>
    <row r="46" spans="1:25" x14ac:dyDescent="0.2">
      <c r="A46" s="22"/>
      <c r="B46">
        <v>60</v>
      </c>
      <c r="C46">
        <v>0.58505707979999999</v>
      </c>
      <c r="D46">
        <v>0.49597442149999998</v>
      </c>
      <c r="E46">
        <v>0.8809192777</v>
      </c>
      <c r="K46" s="2"/>
      <c r="L46" s="2"/>
      <c r="M46" s="5">
        <f t="shared" si="10"/>
        <v>0.65398359299999997</v>
      </c>
      <c r="N46" s="5" cm="1">
        <f t="array" ref="N46">IFERROR(_xlfn.STDEV.P(_xlfn._xlws.FILTER(C46:L46,C46:L46&gt;0,"")),"")</f>
        <v>0.16453729819333168</v>
      </c>
      <c r="O46" s="5">
        <f t="shared" si="11"/>
        <v>9.4995653403653776E-2</v>
      </c>
      <c r="T46" s="19">
        <f t="shared" si="2"/>
        <v>1.1810610763172433E-6</v>
      </c>
      <c r="U46" s="19">
        <f t="shared" si="3"/>
        <v>1.7155731405998611E-7</v>
      </c>
      <c r="V46" s="3">
        <f t="shared" si="4"/>
        <v>59.053053815862164</v>
      </c>
      <c r="W46" s="3">
        <f t="shared" si="7"/>
        <v>8.577865702999306</v>
      </c>
      <c r="X46" s="3">
        <f t="shared" si="5"/>
        <v>105.8882344284425</v>
      </c>
      <c r="Y46" s="3">
        <f t="shared" si="6"/>
        <v>15.38100057089531</v>
      </c>
    </row>
    <row r="47" spans="1:25" x14ac:dyDescent="0.2">
      <c r="A47" s="22"/>
      <c r="B47">
        <v>120</v>
      </c>
      <c r="C47">
        <v>0.65735238789999995</v>
      </c>
      <c r="D47">
        <v>0.74364709849999999</v>
      </c>
      <c r="E47">
        <v>1.0601757759999999</v>
      </c>
      <c r="K47" s="2"/>
      <c r="L47" s="2"/>
      <c r="M47" s="5">
        <f t="shared" si="10"/>
        <v>0.82039175413333332</v>
      </c>
      <c r="N47" s="5" cm="1">
        <f t="array" ref="N47">IFERROR(_xlfn.STDEV.P(_xlfn._xlws.FILTER(C47:L47,C47:L47&gt;0,"")),"")</f>
        <v>0.17317424197668649</v>
      </c>
      <c r="O47" s="5">
        <f t="shared" si="11"/>
        <v>9.9982195221949344E-2</v>
      </c>
      <c r="T47" s="19">
        <f t="shared" si="2"/>
        <v>1.4815857439079606E-6</v>
      </c>
      <c r="U47" s="19">
        <f t="shared" si="3"/>
        <v>1.8056275473167146E-7</v>
      </c>
      <c r="V47" s="3">
        <f t="shared" si="4"/>
        <v>74.079287195398024</v>
      </c>
      <c r="W47" s="3">
        <f t="shared" si="7"/>
        <v>9.028137736583572</v>
      </c>
      <c r="X47" s="3">
        <f t="shared" si="5"/>
        <v>132.83182531588611</v>
      </c>
      <c r="Y47" s="3">
        <f t="shared" si="6"/>
        <v>16.188384906977436</v>
      </c>
    </row>
    <row r="48" spans="1:25" x14ac:dyDescent="0.2">
      <c r="A48" s="22" t="s">
        <v>29</v>
      </c>
      <c r="B48" s="1" t="s">
        <v>23</v>
      </c>
      <c r="C48" t="s">
        <v>13</v>
      </c>
      <c r="D48" t="s">
        <v>12</v>
      </c>
      <c r="E48" t="s">
        <v>11</v>
      </c>
      <c r="M48" s="1" t="s">
        <v>25</v>
      </c>
      <c r="N48" s="1" t="s">
        <v>26</v>
      </c>
      <c r="O48" s="1" t="s">
        <v>34</v>
      </c>
      <c r="T48" s="19" t="e">
        <f t="shared" si="2"/>
        <v>#VALUE!</v>
      </c>
      <c r="U48" s="19" t="e">
        <f t="shared" si="3"/>
        <v>#VALUE!</v>
      </c>
      <c r="V48" s="3" t="e">
        <f t="shared" si="4"/>
        <v>#VALUE!</v>
      </c>
      <c r="W48" s="3" t="e">
        <f t="shared" si="7"/>
        <v>#VALUE!</v>
      </c>
      <c r="X48" s="3" t="e">
        <f t="shared" si="5"/>
        <v>#VALUE!</v>
      </c>
      <c r="Y48" s="3" t="e">
        <f t="shared" si="6"/>
        <v>#VALUE!</v>
      </c>
    </row>
    <row r="49" spans="1:25" x14ac:dyDescent="0.2">
      <c r="A49" s="22"/>
      <c r="B49">
        <v>1</v>
      </c>
      <c r="C49">
        <v>5.2185170350000001E-3</v>
      </c>
      <c r="D49">
        <v>4.9151876010000003E-3</v>
      </c>
      <c r="E49">
        <v>1.6890637579999999E-2</v>
      </c>
      <c r="K49" s="2"/>
      <c r="L49" s="2"/>
      <c r="M49" s="5">
        <f t="shared" ref="M49:M62" si="12">IFERROR(AVERAGEIF(C49:L49,"&gt;0",C49:L49), "")</f>
        <v>9.0081140719999991E-3</v>
      </c>
      <c r="N49" s="5" cm="1">
        <f t="array" ref="N49">IFERROR(_xlfn.STDEV.P(_xlfn._xlws.FILTER(C49:L49,C49:L49&gt;0,"")),"")</f>
        <v>5.5751612728250372E-3</v>
      </c>
      <c r="O49" s="5">
        <f t="shared" ref="O49:O62" si="13">IFERROR(N49/SQRT(COUNTIF(C49:L49,"&gt;0")),"")</f>
        <v>3.218820861641112E-3</v>
      </c>
      <c r="T49" s="19">
        <f t="shared" si="2"/>
        <v>1.6268195433864387E-8</v>
      </c>
      <c r="U49" s="19">
        <f t="shared" si="3"/>
        <v>5.8130266141435873E-9</v>
      </c>
      <c r="V49" s="3">
        <f t="shared" si="4"/>
        <v>0.81340977169321926</v>
      </c>
      <c r="W49" s="3">
        <f t="shared" si="7"/>
        <v>0.29065133070717936</v>
      </c>
      <c r="X49" s="3">
        <f t="shared" si="5"/>
        <v>1.4585278664843933</v>
      </c>
      <c r="Y49" s="3">
        <f t="shared" si="6"/>
        <v>0.52116790333701124</v>
      </c>
    </row>
    <row r="50" spans="1:25" x14ac:dyDescent="0.2">
      <c r="A50" s="22"/>
      <c r="B50">
        <v>2</v>
      </c>
      <c r="C50">
        <v>2.944062091E-2</v>
      </c>
      <c r="D50">
        <v>2.624613047E-2</v>
      </c>
      <c r="E50">
        <v>5.2253372970000003E-2</v>
      </c>
      <c r="K50" s="2"/>
      <c r="L50" s="2"/>
      <c r="M50" s="5">
        <f t="shared" si="12"/>
        <v>3.598004145E-2</v>
      </c>
      <c r="N50" s="5" cm="1">
        <f t="array" ref="N50">IFERROR(_xlfn.STDEV.P(_xlfn._xlws.FILTER(C50:L50,C50:L50&gt;0,"")),"")</f>
        <v>1.158064999219768E-2</v>
      </c>
      <c r="O50" s="5">
        <f t="shared" si="13"/>
        <v>6.6860913903861686E-3</v>
      </c>
      <c r="T50" s="19">
        <f t="shared" si="2"/>
        <v>6.4978123206335582E-8</v>
      </c>
      <c r="U50" s="19">
        <f t="shared" si="3"/>
        <v>1.2074740679136489E-8</v>
      </c>
      <c r="V50" s="3">
        <f t="shared" si="4"/>
        <v>3.2489061603167788</v>
      </c>
      <c r="W50" s="3">
        <f t="shared" si="7"/>
        <v>0.60373703395682432</v>
      </c>
      <c r="X50" s="3">
        <f t="shared" si="5"/>
        <v>5.8256248391887073</v>
      </c>
      <c r="Y50" s="3">
        <f t="shared" si="6"/>
        <v>1.082562957439823</v>
      </c>
    </row>
    <row r="51" spans="1:25" x14ac:dyDescent="0.2">
      <c r="A51" s="22"/>
      <c r="B51">
        <v>3</v>
      </c>
      <c r="C51">
        <v>4.6177487820000002E-2</v>
      </c>
      <c r="D51">
        <v>5.4252292959999997E-2</v>
      </c>
      <c r="E51">
        <v>0.12275683129999999</v>
      </c>
      <c r="K51" s="2"/>
      <c r="L51" s="2"/>
      <c r="M51" s="5">
        <f t="shared" si="12"/>
        <v>7.439553736E-2</v>
      </c>
      <c r="N51" s="5" cm="1">
        <f t="array" ref="N51">IFERROR(_xlfn.STDEV.P(_xlfn._xlws.FILTER(C51:L51,C51:L51&gt;0,"")),"")</f>
        <v>3.4355122695900346E-2</v>
      </c>
      <c r="O51" s="5">
        <f t="shared" si="13"/>
        <v>1.9834939336520689E-2</v>
      </c>
      <c r="T51" s="19">
        <f t="shared" si="2"/>
        <v>1.3435455318464125E-7</v>
      </c>
      <c r="U51" s="19">
        <f t="shared" si="3"/>
        <v>3.5820890695461773E-8</v>
      </c>
      <c r="V51" s="3">
        <f t="shared" si="4"/>
        <v>6.7177276592320618</v>
      </c>
      <c r="W51" s="3">
        <f t="shared" si="7"/>
        <v>1.7910445347730886</v>
      </c>
      <c r="X51" s="3">
        <f t="shared" si="5"/>
        <v>12.045580630347144</v>
      </c>
      <c r="Y51" s="3">
        <f t="shared" si="6"/>
        <v>3.2115281313172628</v>
      </c>
    </row>
    <row r="52" spans="1:25" x14ac:dyDescent="0.2">
      <c r="A52" s="22"/>
      <c r="B52">
        <v>4</v>
      </c>
      <c r="C52">
        <v>6.7370973530000003E-2</v>
      </c>
      <c r="D52">
        <v>6.865701079E-2</v>
      </c>
      <c r="E52">
        <v>0.16678747529999999</v>
      </c>
      <c r="K52" s="2"/>
      <c r="L52" s="2"/>
      <c r="M52" s="5">
        <f t="shared" si="12"/>
        <v>0.10093848654</v>
      </c>
      <c r="N52" s="5" cm="1">
        <f t="array" ref="N52">IFERROR(_xlfn.STDEV.P(_xlfn._xlws.FILTER(C52:L52,C52:L52&gt;0,"")),"")</f>
        <v>4.6565226392623935E-2</v>
      </c>
      <c r="O52" s="5">
        <f t="shared" si="13"/>
        <v>2.6884445992657297E-2</v>
      </c>
      <c r="T52" s="19">
        <f t="shared" si="2"/>
        <v>1.8228976816971304E-7</v>
      </c>
      <c r="U52" s="19">
        <f t="shared" si="3"/>
        <v>4.855194084399702E-8</v>
      </c>
      <c r="V52" s="3">
        <f t="shared" si="4"/>
        <v>9.1144884084856503</v>
      </c>
      <c r="W52" s="3">
        <f t="shared" si="7"/>
        <v>2.4275970421998507</v>
      </c>
      <c r="X52" s="3">
        <f t="shared" si="5"/>
        <v>16.343220594525995</v>
      </c>
      <c r="Y52" s="3">
        <f t="shared" si="6"/>
        <v>4.3529326273928355</v>
      </c>
    </row>
    <row r="53" spans="1:25" x14ac:dyDescent="0.2">
      <c r="A53" s="22"/>
      <c r="B53">
        <v>5</v>
      </c>
      <c r="C53">
        <v>9.2469170690000005E-2</v>
      </c>
      <c r="D53">
        <v>7.6135806740000006E-2</v>
      </c>
      <c r="E53">
        <v>0.212385729</v>
      </c>
      <c r="K53" s="2"/>
      <c r="L53" s="2"/>
      <c r="M53" s="5">
        <f t="shared" si="12"/>
        <v>0.12699690214333334</v>
      </c>
      <c r="N53" s="5" cm="1">
        <f t="array" ref="N53">IFERROR(_xlfn.STDEV.P(_xlfn._xlws.FILTER(C53:L53,C53:L53&gt;0,"")),"")</f>
        <v>6.0746102802013216E-2</v>
      </c>
      <c r="O53" s="5">
        <f t="shared" si="13"/>
        <v>3.5071778804963011E-2</v>
      </c>
      <c r="T53" s="19">
        <f t="shared" si="2"/>
        <v>2.293499401816964E-7</v>
      </c>
      <c r="U53" s="19">
        <f t="shared" si="3"/>
        <v>6.3337847106739104E-8</v>
      </c>
      <c r="V53" s="3">
        <f t="shared" si="4"/>
        <v>11.467497009084818</v>
      </c>
      <c r="W53" s="3">
        <f t="shared" si="7"/>
        <v>3.1668923553369548</v>
      </c>
      <c r="X53" s="3">
        <f t="shared" si="5"/>
        <v>20.562408430083121</v>
      </c>
      <c r="Y53" s="3">
        <f t="shared" si="6"/>
        <v>5.6785656026731601</v>
      </c>
    </row>
    <row r="54" spans="1:25" x14ac:dyDescent="0.2">
      <c r="A54" s="22"/>
      <c r="B54">
        <v>6</v>
      </c>
      <c r="C54">
        <v>0.1107020527</v>
      </c>
      <c r="D54">
        <v>9.9746875459999995E-2</v>
      </c>
      <c r="E54">
        <v>0.2325419933</v>
      </c>
      <c r="K54" s="2"/>
      <c r="L54" s="2"/>
      <c r="M54" s="5">
        <f t="shared" si="12"/>
        <v>0.14766364048666666</v>
      </c>
      <c r="N54" s="5" cm="1">
        <f t="array" ref="N54">IFERROR(_xlfn.STDEV.P(_xlfn._xlws.FILTER(C54:L54,C54:L54&gt;0,"")),"")</f>
        <v>6.0184466762991697E-2</v>
      </c>
      <c r="O54" s="5">
        <f t="shared" si="13"/>
        <v>3.474751808664734E-2</v>
      </c>
      <c r="T54" s="19">
        <f t="shared" si="2"/>
        <v>2.666730175386908E-7</v>
      </c>
      <c r="U54" s="19">
        <f t="shared" si="3"/>
        <v>6.2752248756749139E-8</v>
      </c>
      <c r="V54" s="3">
        <f t="shared" si="4"/>
        <v>13.33365087693454</v>
      </c>
      <c r="W54" s="3">
        <f t="shared" si="7"/>
        <v>3.1376124378374564</v>
      </c>
      <c r="X54" s="3">
        <f t="shared" si="5"/>
        <v>23.908615365537795</v>
      </c>
      <c r="Y54" s="3">
        <f t="shared" si="6"/>
        <v>5.626063681639577</v>
      </c>
    </row>
    <row r="55" spans="1:25" x14ac:dyDescent="0.2">
      <c r="A55" s="22"/>
      <c r="B55">
        <v>7</v>
      </c>
      <c r="C55">
        <v>0.14728708569999999</v>
      </c>
      <c r="D55">
        <v>0.1083382219</v>
      </c>
      <c r="E55">
        <v>0.26997065539999998</v>
      </c>
      <c r="K55" s="2"/>
      <c r="L55" s="2"/>
      <c r="M55" s="5">
        <f t="shared" si="12"/>
        <v>0.17519865433333334</v>
      </c>
      <c r="N55" s="5" cm="1">
        <f t="array" ref="N55">IFERROR(_xlfn.STDEV.P(_xlfn._xlws.FILTER(C55:L55,C55:L55&gt;0,"")),"")</f>
        <v>6.8874536356396773E-2</v>
      </c>
      <c r="O55" s="5">
        <f t="shared" si="13"/>
        <v>3.9764732105676347E-2</v>
      </c>
      <c r="T55" s="19">
        <f t="shared" si="2"/>
        <v>3.1639985080827456E-7</v>
      </c>
      <c r="U55" s="19">
        <f t="shared" si="3"/>
        <v>7.181308186151537E-8</v>
      </c>
      <c r="V55" s="3">
        <f t="shared" si="4"/>
        <v>15.819992540413725</v>
      </c>
      <c r="W55" s="3">
        <f t="shared" si="7"/>
        <v>3.5906540930757682</v>
      </c>
      <c r="X55" s="3">
        <f t="shared" si="5"/>
        <v>28.366883175914264</v>
      </c>
      <c r="Y55" s="3">
        <f t="shared" si="6"/>
        <v>6.4384142358599972</v>
      </c>
    </row>
    <row r="56" spans="1:25" x14ac:dyDescent="0.2">
      <c r="A56" s="22"/>
      <c r="B56">
        <v>8</v>
      </c>
      <c r="C56">
        <v>0.16304825249999999</v>
      </c>
      <c r="D56">
        <v>0.12580423060000001</v>
      </c>
      <c r="E56">
        <v>0.30449256299999999</v>
      </c>
      <c r="K56" s="2"/>
      <c r="L56" s="2"/>
      <c r="M56" s="5">
        <f t="shared" si="12"/>
        <v>0.19778168203333335</v>
      </c>
      <c r="N56" s="5" cm="1">
        <f t="array" ref="N56">IFERROR(_xlfn.STDEV.P(_xlfn._xlws.FILTER(C56:L56,C56:L56&gt;0,"")),"")</f>
        <v>7.697267211737549E-2</v>
      </c>
      <c r="O56" s="5">
        <f t="shared" si="13"/>
        <v>4.4440192967211543E-2</v>
      </c>
      <c r="T56" s="19">
        <f t="shared" si="2"/>
        <v>3.5718364918999349E-7</v>
      </c>
      <c r="U56" s="19">
        <f t="shared" si="3"/>
        <v>8.0256726161631476E-8</v>
      </c>
      <c r="V56" s="3">
        <f t="shared" si="4"/>
        <v>17.859182459499671</v>
      </c>
      <c r="W56" s="3">
        <f t="shared" si="7"/>
        <v>4.0128363080815737</v>
      </c>
      <c r="X56" s="3">
        <f t="shared" si="5"/>
        <v>32.023361651516652</v>
      </c>
      <c r="Y56" s="3">
        <f t="shared" si="6"/>
        <v>7.1954306213876498</v>
      </c>
    </row>
    <row r="57" spans="1:25" x14ac:dyDescent="0.2">
      <c r="A57" s="22"/>
      <c r="B57">
        <v>9</v>
      </c>
      <c r="C57">
        <v>0.1794264615</v>
      </c>
      <c r="D57">
        <v>0.14443412420000001</v>
      </c>
      <c r="E57">
        <v>0.33847868440000001</v>
      </c>
      <c r="K57" s="2"/>
      <c r="L57" s="2"/>
      <c r="M57" s="5">
        <f t="shared" si="12"/>
        <v>0.22077975669999997</v>
      </c>
      <c r="N57" s="5" cm="1">
        <f t="array" ref="N57">IFERROR(_xlfn.STDEV.P(_xlfn._xlws.FILTER(C57:L57,C57:L57&gt;0,"")),"")</f>
        <v>8.4442856827271581E-2</v>
      </c>
      <c r="O57" s="5">
        <f t="shared" si="13"/>
        <v>4.8753106120366277E-2</v>
      </c>
      <c r="T57" s="19">
        <f t="shared" si="2"/>
        <v>3.9871700126452726E-7</v>
      </c>
      <c r="U57" s="19">
        <f t="shared" si="3"/>
        <v>8.8045627756793872E-8</v>
      </c>
      <c r="V57" s="3">
        <f t="shared" si="4"/>
        <v>19.935850063226365</v>
      </c>
      <c r="W57" s="3">
        <f t="shared" si="7"/>
        <v>4.402281387839694</v>
      </c>
      <c r="X57" s="3">
        <f t="shared" si="5"/>
        <v>35.74704149268176</v>
      </c>
      <c r="Y57" s="3">
        <f t="shared" si="6"/>
        <v>7.8937459368160035</v>
      </c>
    </row>
    <row r="58" spans="1:25" x14ac:dyDescent="0.2">
      <c r="A58" s="22"/>
      <c r="B58">
        <v>10</v>
      </c>
      <c r="C58">
        <v>0.2202393711</v>
      </c>
      <c r="D58">
        <v>0.17482636870000001</v>
      </c>
      <c r="E58">
        <v>0.35027015210000001</v>
      </c>
      <c r="K58" s="2"/>
      <c r="L58" s="2"/>
      <c r="M58" s="5">
        <f t="shared" si="12"/>
        <v>0.24844529730000001</v>
      </c>
      <c r="N58" s="5" cm="1">
        <f t="array" ref="N58">IFERROR(_xlfn.STDEV.P(_xlfn._xlws.FILTER(C58:L58,C58:L58&gt;0,"")),"")</f>
        <v>7.4349673785549297E-2</v>
      </c>
      <c r="O58" s="5">
        <f t="shared" si="13"/>
        <v>4.2925804174247753E-2</v>
      </c>
      <c r="T58" s="19">
        <f t="shared" si="2"/>
        <v>4.4867955920584622E-7</v>
      </c>
      <c r="U58" s="19">
        <f t="shared" si="3"/>
        <v>7.7521817095219191E-8</v>
      </c>
      <c r="V58" s="3">
        <f t="shared" si="4"/>
        <v>22.433977960292307</v>
      </c>
      <c r="W58" s="3">
        <f t="shared" si="7"/>
        <v>3.8760908547609589</v>
      </c>
      <c r="X58" s="3">
        <f t="shared" si="5"/>
        <v>40.226443239144828</v>
      </c>
      <c r="Y58" s="3">
        <f t="shared" si="6"/>
        <v>6.950231877502409</v>
      </c>
    </row>
    <row r="59" spans="1:25" x14ac:dyDescent="0.2">
      <c r="A59" s="22"/>
      <c r="B59">
        <v>20</v>
      </c>
      <c r="C59">
        <v>0.31116449829999998</v>
      </c>
      <c r="D59">
        <v>0.34387570620000002</v>
      </c>
      <c r="E59">
        <v>0.61110693220000001</v>
      </c>
      <c r="K59" s="2"/>
      <c r="L59" s="2"/>
      <c r="M59" s="5">
        <f t="shared" si="12"/>
        <v>0.42204904556666661</v>
      </c>
      <c r="N59" s="5" cm="1">
        <f t="array" ref="N59">IFERROR(_xlfn.STDEV.P(_xlfn._xlws.FILTER(C59:L59,C59:L59&gt;0,"")),"")</f>
        <v>0.13434946756938557</v>
      </c>
      <c r="O59" s="5">
        <f t="shared" si="13"/>
        <v>7.7566701266667662E-2</v>
      </c>
      <c r="T59" s="19">
        <f t="shared" si="2"/>
        <v>7.6219909085033041E-7</v>
      </c>
      <c r="U59" s="19">
        <f t="shared" si="3"/>
        <v>1.4008151376419713E-7</v>
      </c>
      <c r="V59" s="3">
        <f t="shared" si="4"/>
        <v>38.109954542516519</v>
      </c>
      <c r="W59" s="3">
        <f t="shared" si="7"/>
        <v>7.0040756882098556</v>
      </c>
      <c r="X59" s="3">
        <f t="shared" si="5"/>
        <v>68.335090903822731</v>
      </c>
      <c r="Y59" s="3">
        <f t="shared" si="6"/>
        <v>12.559032268514223</v>
      </c>
    </row>
    <row r="60" spans="1:25" x14ac:dyDescent="0.2">
      <c r="A60" s="22"/>
      <c r="B60">
        <v>30</v>
      </c>
      <c r="C60">
        <v>0.49120229479999999</v>
      </c>
      <c r="D60">
        <v>0.40674859289999998</v>
      </c>
      <c r="E60">
        <v>0.70256751780000004</v>
      </c>
      <c r="K60" s="2"/>
      <c r="L60" s="2"/>
      <c r="M60" s="5">
        <f t="shared" si="12"/>
        <v>0.53350613516666667</v>
      </c>
      <c r="N60" s="5" cm="1">
        <f t="array" ref="N60">IFERROR(_xlfn.STDEV.P(_xlfn._xlws.FILTER(C60:L60,C60:L60&gt;0,"")),"")</f>
        <v>0.12441709492556191</v>
      </c>
      <c r="O60" s="5">
        <f t="shared" si="13"/>
        <v>7.1832243247064401E-2</v>
      </c>
      <c r="T60" s="19">
        <f t="shared" si="2"/>
        <v>9.6348492067108483E-7</v>
      </c>
      <c r="U60" s="19">
        <f t="shared" si="3"/>
        <v>1.2972537450746094E-7</v>
      </c>
      <c r="V60" s="3">
        <f t="shared" si="4"/>
        <v>48.17424603355424</v>
      </c>
      <c r="W60" s="3">
        <f t="shared" si="7"/>
        <v>6.4862687253730469</v>
      </c>
      <c r="X60" s="3">
        <f t="shared" si="5"/>
        <v>86.381406680855889</v>
      </c>
      <c r="Y60" s="3">
        <f t="shared" si="6"/>
        <v>11.63055081791029</v>
      </c>
    </row>
    <row r="61" spans="1:25" x14ac:dyDescent="0.2">
      <c r="A61" s="22"/>
      <c r="B61">
        <v>60</v>
      </c>
      <c r="C61">
        <v>0.56693637370000005</v>
      </c>
      <c r="D61">
        <v>0.48796656729999999</v>
      </c>
      <c r="E61">
        <v>0.82012778519999996</v>
      </c>
      <c r="K61" s="2"/>
      <c r="L61" s="2"/>
      <c r="M61" s="5">
        <f t="shared" si="12"/>
        <v>0.62501024206666667</v>
      </c>
      <c r="N61" s="5" cm="1">
        <f t="array" ref="N61">IFERROR(_xlfn.STDEV.P(_xlfn._xlws.FILTER(C61:L61,C61:L61&gt;0,"")),"")</f>
        <v>0.14168556574213825</v>
      </c>
      <c r="O61" s="5">
        <f t="shared" si="13"/>
        <v>8.180219952150794E-2</v>
      </c>
      <c r="T61" s="19">
        <f t="shared" si="2"/>
        <v>1.1287366794912209E-6</v>
      </c>
      <c r="U61" s="19">
        <f t="shared" si="3"/>
        <v>1.4773060799399911E-7</v>
      </c>
      <c r="V61" s="3">
        <f t="shared" si="4"/>
        <v>56.43683397456104</v>
      </c>
      <c r="W61" s="3">
        <f t="shared" si="7"/>
        <v>7.3865303996999554</v>
      </c>
      <c r="X61" s="3">
        <f t="shared" si="5"/>
        <v>101.19708160955774</v>
      </c>
      <c r="Y61" s="3">
        <f t="shared" si="6"/>
        <v>13.244813130496475</v>
      </c>
    </row>
    <row r="62" spans="1:25" x14ac:dyDescent="0.2">
      <c r="A62" s="22"/>
      <c r="B62">
        <v>120</v>
      </c>
      <c r="C62">
        <v>0.6458755732</v>
      </c>
      <c r="D62">
        <v>0.59314525129999995</v>
      </c>
      <c r="E62">
        <v>0.94405341149999999</v>
      </c>
      <c r="K62" s="2"/>
      <c r="L62" s="2"/>
      <c r="M62" s="5">
        <f t="shared" si="12"/>
        <v>0.72769141199999998</v>
      </c>
      <c r="N62" s="5" cm="1">
        <f t="array" ref="N62">IFERROR(_xlfn.STDEV.P(_xlfn._xlws.FILTER(C62:L62,C62:L62&gt;0,"")),"")</f>
        <v>0.15449812907744859</v>
      </c>
      <c r="O62" s="5">
        <f t="shared" si="13"/>
        <v>8.9199536412158498E-2</v>
      </c>
      <c r="T62" s="19">
        <f t="shared" si="2"/>
        <v>1.3141736451537166E-6</v>
      </c>
      <c r="U62" s="19">
        <f t="shared" si="3"/>
        <v>1.6108982183891433E-7</v>
      </c>
      <c r="V62" s="3">
        <f t="shared" si="4"/>
        <v>65.708682257685822</v>
      </c>
      <c r="W62" s="3">
        <f t="shared" si="7"/>
        <v>8.0544910919457156</v>
      </c>
      <c r="X62" s="3">
        <f t="shared" si="5"/>
        <v>117.82246473791942</v>
      </c>
      <c r="Y62" s="3">
        <f t="shared" si="6"/>
        <v>14.442535751075077</v>
      </c>
    </row>
    <row r="63" spans="1:25" x14ac:dyDescent="0.2">
      <c r="A63" s="21" t="s">
        <v>30</v>
      </c>
      <c r="B63" s="15" t="s">
        <v>23</v>
      </c>
      <c r="C63" t="s">
        <v>45</v>
      </c>
      <c r="D63" s="7" t="s">
        <v>44</v>
      </c>
      <c r="E63" t="s">
        <v>15</v>
      </c>
      <c r="F63" t="s">
        <v>14</v>
      </c>
      <c r="K63" s="7"/>
      <c r="L63" s="7"/>
      <c r="M63" s="1" t="s">
        <v>25</v>
      </c>
      <c r="N63" s="1" t="s">
        <v>26</v>
      </c>
      <c r="O63" s="1" t="s">
        <v>34</v>
      </c>
      <c r="T63" s="19" t="e">
        <f t="shared" si="2"/>
        <v>#VALUE!</v>
      </c>
      <c r="U63" s="19" t="e">
        <f t="shared" si="3"/>
        <v>#VALUE!</v>
      </c>
      <c r="V63" s="3" t="e">
        <f t="shared" si="4"/>
        <v>#VALUE!</v>
      </c>
      <c r="W63" s="3" t="e">
        <f t="shared" si="7"/>
        <v>#VALUE!</v>
      </c>
      <c r="X63" s="3" t="e">
        <f t="shared" si="5"/>
        <v>#VALUE!</v>
      </c>
      <c r="Y63" s="3" t="e">
        <f t="shared" si="6"/>
        <v>#VALUE!</v>
      </c>
    </row>
    <row r="64" spans="1:25" x14ac:dyDescent="0.2">
      <c r="A64" s="21"/>
      <c r="B64" s="7">
        <v>1</v>
      </c>
      <c r="C64">
        <v>2.3561459999999999E-2</v>
      </c>
      <c r="D64">
        <v>2.3568410000000001E-2</v>
      </c>
      <c r="E64">
        <v>7.8043015670000004E-3</v>
      </c>
      <c r="F64">
        <v>9.0128984299999992E-3</v>
      </c>
      <c r="K64" s="9"/>
      <c r="L64" s="9"/>
      <c r="M64" s="5">
        <f t="shared" ref="M64:M77" si="14">IFERROR(AVERAGEIF(C64:L64,"&gt;0",C64:L64), "")</f>
        <v>1.5986767499250001E-2</v>
      </c>
      <c r="N64" s="5" cm="1">
        <f t="array" ref="N64">IFERROR(_xlfn.STDEV.P(_xlfn._xlws.FILTER(C64:L64,C64:L64&gt;0,"")),"")</f>
        <v>7.5902053334802903E-3</v>
      </c>
      <c r="O64" s="5">
        <f t="shared" ref="O64:O77" si="15">IFERROR(N64/SQRT(COUNTIF(C64:L64,"&gt;0")),"")</f>
        <v>3.7951026667401451E-3</v>
      </c>
      <c r="T64" s="19">
        <f t="shared" si="2"/>
        <v>2.8871288257988044E-8</v>
      </c>
      <c r="U64" s="19">
        <f t="shared" si="3"/>
        <v>6.8537622171120061E-9</v>
      </c>
      <c r="V64" s="3">
        <f t="shared" si="4"/>
        <v>1.4435644128994021</v>
      </c>
      <c r="W64" s="3">
        <f t="shared" si="7"/>
        <v>0.34268811085560025</v>
      </c>
      <c r="X64" s="3">
        <f t="shared" si="5"/>
        <v>2.5884603265782382</v>
      </c>
      <c r="Y64" s="3">
        <f t="shared" si="6"/>
        <v>0.61447523325831765</v>
      </c>
    </row>
    <row r="65" spans="1:25" x14ac:dyDescent="0.2">
      <c r="A65" s="21"/>
      <c r="B65" s="7">
        <v>2</v>
      </c>
      <c r="E65">
        <v>4.2202018199999997E-2</v>
      </c>
      <c r="F65">
        <v>3.3844996240000001E-2</v>
      </c>
      <c r="K65" s="9"/>
      <c r="L65" s="9"/>
      <c r="M65" s="5">
        <f t="shared" si="14"/>
        <v>3.8023507220000002E-2</v>
      </c>
      <c r="N65" s="5" cm="1">
        <f t="array" ref="N65">IFERROR(_xlfn.STDEV.P(_xlfn._xlws.FILTER(C65:L65,C65:L65&gt;0,"")),"")</f>
        <v>4.1785109799999977E-3</v>
      </c>
      <c r="O65" s="5">
        <f t="shared" si="15"/>
        <v>2.9546534492204445E-3</v>
      </c>
      <c r="T65" s="19">
        <f t="shared" si="2"/>
        <v>6.8668518359312531E-8</v>
      </c>
      <c r="U65" s="19">
        <f t="shared" si="3"/>
        <v>5.3359537154026943E-9</v>
      </c>
      <c r="V65" s="3">
        <f t="shared" si="4"/>
        <v>3.4334259179656264</v>
      </c>
      <c r="W65" s="3">
        <f t="shared" si="7"/>
        <v>0.26679768577013468</v>
      </c>
      <c r="X65" s="3">
        <f t="shared" si="5"/>
        <v>6.156487852903882</v>
      </c>
      <c r="Y65" s="3">
        <f t="shared" si="6"/>
        <v>0.47839585034644844</v>
      </c>
    </row>
    <row r="66" spans="1:25" x14ac:dyDescent="0.2">
      <c r="A66" s="21"/>
      <c r="B66" s="7">
        <v>3</v>
      </c>
      <c r="E66">
        <v>9.0606436129999995E-2</v>
      </c>
      <c r="F66">
        <v>7.3427781459999994E-2</v>
      </c>
      <c r="K66" s="9"/>
      <c r="L66" s="9"/>
      <c r="M66" s="5">
        <f t="shared" si="14"/>
        <v>8.2017108794999988E-2</v>
      </c>
      <c r="N66" s="5" cm="1">
        <f t="array" ref="N66">IFERROR(_xlfn.STDEV.P(_xlfn._xlws.FILTER(C66:L66,C66:L66&gt;0,"")),"")</f>
        <v>8.5893273350000007E-3</v>
      </c>
      <c r="O66" s="5">
        <f t="shared" si="15"/>
        <v>6.0735716044094763E-3</v>
      </c>
      <c r="T66" s="19">
        <f t="shared" si="2"/>
        <v>1.4811872320144143E-7</v>
      </c>
      <c r="U66" s="19">
        <f t="shared" si="3"/>
        <v>1.0968561127486424E-8</v>
      </c>
      <c r="V66" s="3">
        <f t="shared" si="4"/>
        <v>7.4059361600720708</v>
      </c>
      <c r="W66" s="3">
        <f t="shared" si="7"/>
        <v>0.54842805637432113</v>
      </c>
      <c r="X66" s="3">
        <f t="shared" si="5"/>
        <v>13.279609666336128</v>
      </c>
      <c r="Y66" s="3">
        <f t="shared" si="6"/>
        <v>0.98338823901602412</v>
      </c>
    </row>
    <row r="67" spans="1:25" x14ac:dyDescent="0.2">
      <c r="A67" s="21"/>
      <c r="B67" s="7">
        <v>4</v>
      </c>
      <c r="E67">
        <v>0.1208883375</v>
      </c>
      <c r="F67">
        <v>9.9798925220000001E-2</v>
      </c>
      <c r="K67" s="9"/>
      <c r="L67" s="9"/>
      <c r="M67" s="5">
        <f t="shared" si="14"/>
        <v>0.11034363136</v>
      </c>
      <c r="N67" s="5" cm="1">
        <f t="array" ref="N67">IFERROR(_xlfn.STDEV.P(_xlfn._xlws.FILTER(C67:L67,C67:L67&gt;0,"")),"")</f>
        <v>1.0544706139999999E-2</v>
      </c>
      <c r="O67" s="5">
        <f t="shared" si="15"/>
        <v>7.4562332172134231E-3</v>
      </c>
      <c r="T67" s="19">
        <f t="shared" si="2"/>
        <v>1.9927498092264024E-7</v>
      </c>
      <c r="U67" s="19">
        <f t="shared" si="3"/>
        <v>1.3465577612425618E-8</v>
      </c>
      <c r="V67" s="3">
        <f t="shared" si="4"/>
        <v>9.9637490461320102</v>
      </c>
      <c r="W67" s="3">
        <f t="shared" si="7"/>
        <v>0.67327888062128094</v>
      </c>
      <c r="X67" s="3">
        <f t="shared" si="5"/>
        <v>17.866032772374638</v>
      </c>
      <c r="Y67" s="3">
        <f t="shared" si="6"/>
        <v>1.2072586824933313</v>
      </c>
    </row>
    <row r="68" spans="1:25" x14ac:dyDescent="0.2">
      <c r="A68" s="21"/>
      <c r="B68" s="7">
        <v>5</v>
      </c>
      <c r="C68">
        <v>0.20460999999999999</v>
      </c>
      <c r="D68">
        <v>0.20205999999999999</v>
      </c>
      <c r="E68">
        <v>0.15369260309999999</v>
      </c>
      <c r="F68">
        <v>0.14910918470000001</v>
      </c>
      <c r="K68" s="9"/>
      <c r="L68" s="9"/>
      <c r="M68" s="5">
        <f t="shared" si="14"/>
        <v>0.17736794694999999</v>
      </c>
      <c r="N68" s="5" cm="1">
        <f t="array" ref="N68">IFERROR(_xlfn.STDEV.P(_xlfn._xlws.FILTER(C68:L68,C68:L68&gt;0,"")),"")</f>
        <v>2.6033183096390484E-2</v>
      </c>
      <c r="O68" s="5">
        <f t="shared" si="15"/>
        <v>1.3016591548195242E-2</v>
      </c>
      <c r="T68" s="19">
        <f t="shared" si="2"/>
        <v>3.2031748284080686E-7</v>
      </c>
      <c r="U68" s="19">
        <f t="shared" si="3"/>
        <v>2.350730169448365E-8</v>
      </c>
      <c r="V68" s="3">
        <f t="shared" si="4"/>
        <v>16.015874142040342</v>
      </c>
      <c r="W68" s="3">
        <f t="shared" si="7"/>
        <v>1.1753650847241823</v>
      </c>
      <c r="X68" s="3">
        <f t="shared" si="5"/>
        <v>28.718119151244753</v>
      </c>
      <c r="Y68" s="3">
        <f t="shared" si="6"/>
        <v>2.1075511864019822</v>
      </c>
    </row>
    <row r="69" spans="1:25" x14ac:dyDescent="0.2">
      <c r="A69" s="21"/>
      <c r="B69" s="7">
        <v>6</v>
      </c>
      <c r="E69">
        <v>0.18412862720000001</v>
      </c>
      <c r="F69">
        <v>0.20348419249999999</v>
      </c>
      <c r="K69" s="9"/>
      <c r="L69" s="9"/>
      <c r="M69" s="5">
        <f t="shared" si="14"/>
        <v>0.19380640985</v>
      </c>
      <c r="N69" s="5" cm="1">
        <f t="array" ref="N69">IFERROR(_xlfn.STDEV.P(_xlfn._xlws.FILTER(C69:L69,C69:L69&gt;0,"")),"")</f>
        <v>9.6777826499999942E-3</v>
      </c>
      <c r="O69" s="5">
        <f t="shared" si="15"/>
        <v>6.8432257386645112E-3</v>
      </c>
      <c r="T69" s="19">
        <f t="shared" ref="T69:T87" si="16">(M69*LN(10))/($R$6*$R$7)*($R$8/$R$5)</f>
        <v>3.5000450999788579E-7</v>
      </c>
      <c r="U69" s="19">
        <f t="shared" ref="U69:U87" si="17">(O69*LN(10))/($R$6*$R$7)*($R$8/$R$5)</f>
        <v>1.2358517312817312E-8</v>
      </c>
      <c r="V69" s="3">
        <f t="shared" ref="V69:V87" si="18">T69/$R$4*1000</f>
        <v>17.500225499894288</v>
      </c>
      <c r="W69" s="3">
        <f t="shared" ref="W69:W87" si="19">U69/$R$4*1000</f>
        <v>0.6179258656408656</v>
      </c>
      <c r="X69" s="3">
        <f t="shared" ref="X69:X87" si="20">V69*$R$9/$R$10*100</f>
        <v>31.379714689465622</v>
      </c>
      <c r="Y69" s="3">
        <f t="shared" ref="Y69:Y87" si="21">W69*$R$9/$R$10*100</f>
        <v>1.1080050004594832</v>
      </c>
    </row>
    <row r="70" spans="1:25" x14ac:dyDescent="0.2">
      <c r="A70" s="21"/>
      <c r="B70" s="7">
        <v>7</v>
      </c>
      <c r="E70">
        <v>0.21936698260000001</v>
      </c>
      <c r="F70">
        <v>0.2262614667</v>
      </c>
      <c r="K70" s="9"/>
      <c r="L70" s="9"/>
      <c r="M70" s="5">
        <f t="shared" si="14"/>
        <v>0.22281422465</v>
      </c>
      <c r="N70" s="5" cm="1">
        <f t="array" ref="N70">IFERROR(_xlfn.STDEV.P(_xlfn._xlws.FILTER(C70:L70,C70:L70&gt;0,"")),"")</f>
        <v>3.4472420499999934E-3</v>
      </c>
      <c r="O70" s="5">
        <f t="shared" si="15"/>
        <v>2.4375682299464106E-3</v>
      </c>
      <c r="T70" s="19">
        <f t="shared" si="16"/>
        <v>4.0239114681264036E-7</v>
      </c>
      <c r="U70" s="19">
        <f t="shared" si="17"/>
        <v>4.4021241328866574E-9</v>
      </c>
      <c r="V70" s="3">
        <f t="shared" si="18"/>
        <v>20.119557340632014</v>
      </c>
      <c r="W70" s="3">
        <f t="shared" si="19"/>
        <v>0.22010620664433286</v>
      </c>
      <c r="X70" s="3">
        <f t="shared" si="20"/>
        <v>36.076447645271195</v>
      </c>
      <c r="Y70" s="3">
        <f t="shared" si="21"/>
        <v>0.39467319812087276</v>
      </c>
    </row>
    <row r="71" spans="1:25" x14ac:dyDescent="0.2">
      <c r="A71" s="21"/>
      <c r="B71" s="7">
        <v>8</v>
      </c>
      <c r="E71">
        <v>0.24999645349999999</v>
      </c>
      <c r="F71">
        <v>0.2484443486</v>
      </c>
      <c r="K71" s="9"/>
      <c r="L71" s="9"/>
      <c r="M71" s="5">
        <f t="shared" si="14"/>
        <v>0.24922040104999998</v>
      </c>
      <c r="N71" s="5" cm="1">
        <f t="array" ref="N71">IFERROR(_xlfn.STDEV.P(_xlfn._xlws.FILTER(C71:L71,C71:L71&gt;0,"")),"")</f>
        <v>7.760524499999949E-4</v>
      </c>
      <c r="O71" s="5">
        <f t="shared" si="15"/>
        <v>5.4875194995143044E-4</v>
      </c>
      <c r="T71" s="19">
        <f t="shared" si="16"/>
        <v>4.5007935711978635E-7</v>
      </c>
      <c r="U71" s="19">
        <f t="shared" si="17"/>
        <v>9.9101808604672821E-10</v>
      </c>
      <c r="V71" s="3">
        <f t="shared" si="18"/>
        <v>22.503967855989316</v>
      </c>
      <c r="W71" s="3">
        <f t="shared" si="19"/>
        <v>4.9550904302336406E-2</v>
      </c>
      <c r="X71" s="3">
        <f t="shared" si="20"/>
        <v>40.351942362463603</v>
      </c>
      <c r="Y71" s="3">
        <f t="shared" si="21"/>
        <v>8.8849897369706665E-2</v>
      </c>
    </row>
    <row r="72" spans="1:25" x14ac:dyDescent="0.2">
      <c r="A72" s="21"/>
      <c r="B72" s="7">
        <v>9</v>
      </c>
      <c r="E72">
        <v>0.28616103529999998</v>
      </c>
      <c r="F72">
        <v>0.27298891539999998</v>
      </c>
      <c r="K72" s="9"/>
      <c r="L72" s="9"/>
      <c r="M72" s="5">
        <f t="shared" si="14"/>
        <v>0.27957497534999998</v>
      </c>
      <c r="N72" s="5" cm="1">
        <f t="array" ref="N72">IFERROR(_xlfn.STDEV.P(_xlfn._xlws.FILTER(C72:L72,C72:L72&gt;0,"")),"")</f>
        <v>6.5860599500000006E-3</v>
      </c>
      <c r="O72" s="5">
        <f t="shared" si="15"/>
        <v>4.6570476519461343E-3</v>
      </c>
      <c r="T72" s="19">
        <f t="shared" si="16"/>
        <v>5.048981730314414E-7</v>
      </c>
      <c r="U72" s="19">
        <f t="shared" si="17"/>
        <v>8.4103909809679152E-9</v>
      </c>
      <c r="V72" s="3">
        <f t="shared" si="18"/>
        <v>25.244908651572068</v>
      </c>
      <c r="W72" s="3">
        <f t="shared" si="19"/>
        <v>0.42051954904839572</v>
      </c>
      <c r="X72" s="3">
        <f t="shared" si="20"/>
        <v>45.266732754543014</v>
      </c>
      <c r="Y72" s="3">
        <f t="shared" si="21"/>
        <v>0.7540350534660889</v>
      </c>
    </row>
    <row r="73" spans="1:25" x14ac:dyDescent="0.2">
      <c r="A73" s="21"/>
      <c r="B73" s="7">
        <v>10</v>
      </c>
      <c r="C73">
        <v>0.33650999999999998</v>
      </c>
      <c r="D73">
        <v>0.33933999999999997</v>
      </c>
      <c r="E73">
        <v>0.31712612509999999</v>
      </c>
      <c r="F73">
        <v>0.29416435959999998</v>
      </c>
      <c r="K73" s="9"/>
      <c r="L73" s="9"/>
      <c r="M73" s="5">
        <f t="shared" si="14"/>
        <v>0.32178512117500002</v>
      </c>
      <c r="N73" s="5" cm="1">
        <f t="array" ref="N73">IFERROR(_xlfn.STDEV.P(_xlfn._xlws.FILTER(C73:L73,C73:L73&gt;0,"")),"")</f>
        <v>1.8094256971351631E-2</v>
      </c>
      <c r="O73" s="5">
        <f t="shared" si="15"/>
        <v>9.0471284856758153E-3</v>
      </c>
      <c r="T73" s="19">
        <f t="shared" si="16"/>
        <v>5.8112754758026501E-7</v>
      </c>
      <c r="U73" s="19">
        <f t="shared" si="17"/>
        <v>1.6338653478838376E-8</v>
      </c>
      <c r="V73" s="3">
        <f t="shared" si="18"/>
        <v>29.056377379013249</v>
      </c>
      <c r="W73" s="3">
        <f t="shared" si="19"/>
        <v>0.81693267394191871</v>
      </c>
      <c r="X73" s="3">
        <f t="shared" si="20"/>
        <v>52.101090472713416</v>
      </c>
      <c r="Y73" s="3">
        <f t="shared" si="21"/>
        <v>1.4648447946544749</v>
      </c>
    </row>
    <row r="74" spans="1:25" x14ac:dyDescent="0.2">
      <c r="A74" s="21"/>
      <c r="B74" s="7">
        <v>20</v>
      </c>
      <c r="C74">
        <v>0.50602999999999998</v>
      </c>
      <c r="D74">
        <v>0.54883999999999999</v>
      </c>
      <c r="E74">
        <v>0.50702196359999996</v>
      </c>
      <c r="F74">
        <v>0.42014247179999997</v>
      </c>
      <c r="K74" s="9"/>
      <c r="L74" s="9"/>
      <c r="M74" s="5">
        <f t="shared" si="14"/>
        <v>0.49550860884999998</v>
      </c>
      <c r="N74" s="5" cm="1">
        <f t="array" ref="N74">IFERROR(_xlfn.STDEV.P(_xlfn._xlws.FILTER(C74:L74,C74:L74&gt;0,"")),"")</f>
        <v>4.6817595263865086E-2</v>
      </c>
      <c r="O74" s="5">
        <f t="shared" si="15"/>
        <v>2.3408797631932543E-2</v>
      </c>
      <c r="T74" s="19">
        <f t="shared" si="16"/>
        <v>8.9486332250057068E-7</v>
      </c>
      <c r="U74" s="19">
        <f t="shared" si="17"/>
        <v>4.2275096840942897E-8</v>
      </c>
      <c r="V74" s="3">
        <f t="shared" si="18"/>
        <v>44.74316612502853</v>
      </c>
      <c r="W74" s="3">
        <f t="shared" si="19"/>
        <v>2.1137548420471446</v>
      </c>
      <c r="X74" s="3">
        <f t="shared" si="20"/>
        <v>80.229125465568401</v>
      </c>
      <c r="Y74" s="3">
        <f t="shared" si="21"/>
        <v>3.790181096084535</v>
      </c>
    </row>
    <row r="75" spans="1:25" x14ac:dyDescent="0.2">
      <c r="A75" s="21"/>
      <c r="B75" s="7">
        <v>30</v>
      </c>
      <c r="C75">
        <v>0.59084000000000003</v>
      </c>
      <c r="D75">
        <v>0.5847</v>
      </c>
      <c r="E75">
        <v>0.61376595499999997</v>
      </c>
      <c r="F75">
        <v>0.52982813120000005</v>
      </c>
      <c r="K75" s="9"/>
      <c r="L75" s="9"/>
      <c r="M75" s="5">
        <f t="shared" si="14"/>
        <v>0.57978352155000001</v>
      </c>
      <c r="N75" s="5" cm="1">
        <f t="array" ref="N75">IFERROR(_xlfn.STDEV.P(_xlfn._xlws.FILTER(C75:L75,C75:L75&gt;0,"")),"")</f>
        <v>3.0808944660070614E-2</v>
      </c>
      <c r="O75" s="5">
        <f t="shared" si="15"/>
        <v>1.5404472330035307E-2</v>
      </c>
      <c r="T75" s="19">
        <f t="shared" si="16"/>
        <v>1.04705952461539E-6</v>
      </c>
      <c r="U75" s="19">
        <f t="shared" si="17"/>
        <v>2.7819692825551809E-8</v>
      </c>
      <c r="V75" s="3">
        <f t="shared" si="18"/>
        <v>52.352976230769499</v>
      </c>
      <c r="W75" s="3">
        <f t="shared" si="19"/>
        <v>1.3909846412775904</v>
      </c>
      <c r="X75" s="3">
        <f t="shared" si="20"/>
        <v>93.874302206897042</v>
      </c>
      <c r="Y75" s="3">
        <f t="shared" si="21"/>
        <v>2.4941793567736101</v>
      </c>
    </row>
    <row r="76" spans="1:25" x14ac:dyDescent="0.2">
      <c r="A76" s="21"/>
      <c r="B76" s="7">
        <v>60</v>
      </c>
      <c r="C76">
        <v>0.71423999999999999</v>
      </c>
      <c r="D76">
        <v>0.88643000000000005</v>
      </c>
      <c r="E76">
        <v>0.7302758694</v>
      </c>
      <c r="F76">
        <v>0.69701147080000003</v>
      </c>
      <c r="K76" s="9"/>
      <c r="L76" s="9"/>
      <c r="M76" s="5">
        <f t="shared" si="14"/>
        <v>0.75698933504999999</v>
      </c>
      <c r="N76" s="5" cm="1">
        <f t="array" ref="N76">IFERROR(_xlfn.STDEV.P(_xlfn._xlws.FILTER(C76:L76,C76:L76&gt;0,"")),"")</f>
        <v>7.565273431433342E-2</v>
      </c>
      <c r="O76" s="5">
        <f t="shared" si="15"/>
        <v>3.782636715716671E-2</v>
      </c>
      <c r="T76" s="19">
        <f t="shared" si="16"/>
        <v>1.3670842026992982E-6</v>
      </c>
      <c r="U76" s="19">
        <f t="shared" si="17"/>
        <v>6.8312493441734615E-8</v>
      </c>
      <c r="V76" s="3">
        <f t="shared" si="18"/>
        <v>68.354210134964902</v>
      </c>
      <c r="W76" s="3">
        <f t="shared" si="19"/>
        <v>3.4156246720867305</v>
      </c>
      <c r="X76" s="3">
        <f t="shared" si="20"/>
        <v>122.56616989717845</v>
      </c>
      <c r="Y76" s="3">
        <f t="shared" si="21"/>
        <v>6.1245683775348274</v>
      </c>
    </row>
    <row r="77" spans="1:25" x14ac:dyDescent="0.2">
      <c r="A77" s="21"/>
      <c r="B77" s="7">
        <v>120</v>
      </c>
      <c r="C77">
        <v>0.81588000000000005</v>
      </c>
      <c r="D77">
        <v>0.71485849999999995</v>
      </c>
      <c r="E77">
        <v>0.85203027730000003</v>
      </c>
      <c r="F77">
        <v>0.76527047159999995</v>
      </c>
      <c r="K77" s="9"/>
      <c r="L77" s="9"/>
      <c r="M77" s="5">
        <f t="shared" si="14"/>
        <v>0.78700981222499999</v>
      </c>
      <c r="N77" s="5" cm="1">
        <f t="array" ref="N77">IFERROR(_xlfn.STDEV.P(_xlfn._xlws.FILTER(C77:L77,C77:L77&gt;0,"")),"")</f>
        <v>5.1815922763500701E-2</v>
      </c>
      <c r="O77" s="5">
        <f t="shared" si="15"/>
        <v>2.590796138175035E-2</v>
      </c>
      <c r="T77" s="19">
        <f t="shared" si="16"/>
        <v>1.4212996562112376E-6</v>
      </c>
      <c r="U77" s="19">
        <f t="shared" si="17"/>
        <v>4.67884593470461E-8</v>
      </c>
      <c r="V77" s="3">
        <f t="shared" si="18"/>
        <v>71.064982810561887</v>
      </c>
      <c r="W77" s="3">
        <f t="shared" si="19"/>
        <v>2.3394229673523048</v>
      </c>
      <c r="X77" s="3">
        <f t="shared" si="20"/>
        <v>127.42686572928339</v>
      </c>
      <c r="Y77" s="3">
        <f t="shared" si="21"/>
        <v>4.1948273897351669</v>
      </c>
    </row>
    <row r="78" spans="1:25" x14ac:dyDescent="0.2">
      <c r="A78" s="21" t="s">
        <v>31</v>
      </c>
      <c r="B78" s="15" t="s">
        <v>23</v>
      </c>
      <c r="C78" t="s">
        <v>37</v>
      </c>
      <c r="D78" t="s">
        <v>16</v>
      </c>
      <c r="E78" t="s">
        <v>96</v>
      </c>
      <c r="K78" s="7"/>
      <c r="L78" s="7"/>
      <c r="M78" s="1" t="s">
        <v>25</v>
      </c>
      <c r="N78" s="1" t="s">
        <v>26</v>
      </c>
      <c r="O78" s="1" t="s">
        <v>34</v>
      </c>
      <c r="T78" s="19" t="e">
        <f t="shared" si="16"/>
        <v>#VALUE!</v>
      </c>
      <c r="U78" s="19" t="e">
        <f t="shared" si="17"/>
        <v>#VALUE!</v>
      </c>
      <c r="V78" s="3" t="e">
        <f t="shared" si="18"/>
        <v>#VALUE!</v>
      </c>
      <c r="W78" s="3" t="e">
        <f t="shared" si="19"/>
        <v>#VALUE!</v>
      </c>
      <c r="X78" s="3" t="e">
        <f t="shared" si="20"/>
        <v>#VALUE!</v>
      </c>
      <c r="Y78" s="3" t="e">
        <f t="shared" si="21"/>
        <v>#VALUE!</v>
      </c>
    </row>
    <row r="79" spans="1:25" x14ac:dyDescent="0.2">
      <c r="A79" s="21"/>
      <c r="B79" s="7">
        <v>1</v>
      </c>
      <c r="C79">
        <v>4.7969419999999999E-2</v>
      </c>
      <c r="D79">
        <v>2.4124771359999998E-2</v>
      </c>
      <c r="E79">
        <v>2.0024962720000001E-2</v>
      </c>
      <c r="K79" s="9"/>
      <c r="L79" s="9"/>
      <c r="M79" s="5">
        <f t="shared" ref="M79:M92" si="22">IFERROR(AVERAGEIF(C79:L79,"&gt;0",C79:L79), "")</f>
        <v>3.0706384693333335E-2</v>
      </c>
      <c r="N79" s="5" cm="1">
        <f t="array" ref="N79">IFERROR(_xlfn.STDEV.P(_xlfn._xlws.FILTER(C79:L79,C79:L79&gt;0,"")),"")</f>
        <v>1.2321022650212374E-2</v>
      </c>
      <c r="O79" s="5">
        <f t="shared" ref="O79:O92" si="23">IFERROR(N79/SQRT(COUNTIF(C79:L79,"&gt;0")),"")</f>
        <v>7.1135457437915914E-3</v>
      </c>
      <c r="T79" s="19">
        <f t="shared" si="16"/>
        <v>5.5454167572243057E-8</v>
      </c>
      <c r="U79" s="19">
        <f t="shared" si="17"/>
        <v>1.2846701480773145E-8</v>
      </c>
      <c r="V79" s="3">
        <f t="shared" si="18"/>
        <v>2.7727083786121525</v>
      </c>
      <c r="W79" s="3">
        <f t="shared" si="19"/>
        <v>0.64233507403865719</v>
      </c>
      <c r="X79" s="3">
        <f t="shared" si="20"/>
        <v>4.9717529547528256</v>
      </c>
      <c r="Y79" s="3">
        <f t="shared" si="21"/>
        <v>1.1517732362072475</v>
      </c>
    </row>
    <row r="80" spans="1:25" x14ac:dyDescent="0.2">
      <c r="A80" s="21"/>
      <c r="B80" s="7">
        <v>2</v>
      </c>
      <c r="D80">
        <v>6.4320914450000002E-2</v>
      </c>
      <c r="E80">
        <v>7.7722869809999998E-2</v>
      </c>
      <c r="K80" s="9"/>
      <c r="L80" s="9"/>
      <c r="M80" s="5">
        <f t="shared" si="22"/>
        <v>7.102189213E-2</v>
      </c>
      <c r="N80" s="5" cm="1">
        <f t="array" ref="N80">IFERROR(_xlfn.STDEV.P(_xlfn._xlws.FILTER(C80:L80,C80:L80&gt;0,"")),"")</f>
        <v>6.7009776799999976E-3</v>
      </c>
      <c r="O80" s="5">
        <f t="shared" si="23"/>
        <v>4.7383067581076967E-3</v>
      </c>
      <c r="T80" s="19">
        <f t="shared" si="16"/>
        <v>1.2826192164295618E-7</v>
      </c>
      <c r="U80" s="19">
        <f t="shared" si="17"/>
        <v>8.5571407900013554E-9</v>
      </c>
      <c r="V80" s="3">
        <f t="shared" si="18"/>
        <v>6.4130960821478089</v>
      </c>
      <c r="W80" s="3">
        <f t="shared" si="19"/>
        <v>0.42785703950006776</v>
      </c>
      <c r="X80" s="3">
        <f t="shared" si="20"/>
        <v>11.499344699023659</v>
      </c>
      <c r="Y80" s="3">
        <f t="shared" si="21"/>
        <v>0.7671919328966732</v>
      </c>
    </row>
    <row r="81" spans="1:25" x14ac:dyDescent="0.2">
      <c r="A81" s="21"/>
      <c r="B81" s="7">
        <v>3</v>
      </c>
      <c r="D81">
        <v>8.8217988610000006E-2</v>
      </c>
      <c r="E81">
        <v>0.1095580533</v>
      </c>
      <c r="K81" s="9"/>
      <c r="L81" s="9"/>
      <c r="M81" s="5">
        <f t="shared" si="22"/>
        <v>9.8888020955000003E-2</v>
      </c>
      <c r="N81" s="5" cm="1">
        <f t="array" ref="N81">IFERROR(_xlfn.STDEV.P(_xlfn._xlws.FILTER(C81:L81,C81:L81&gt;0,"")),"")</f>
        <v>1.0670032345000012E-2</v>
      </c>
      <c r="O81" s="5">
        <f t="shared" si="23"/>
        <v>7.5448522266293077E-3</v>
      </c>
      <c r="T81" s="19">
        <f t="shared" si="16"/>
        <v>1.7858673170718891E-7</v>
      </c>
      <c r="U81" s="19">
        <f t="shared" si="17"/>
        <v>1.3625619032062414E-8</v>
      </c>
      <c r="V81" s="3">
        <f t="shared" si="18"/>
        <v>8.9293365853594437</v>
      </c>
      <c r="W81" s="3">
        <f t="shared" si="19"/>
        <v>0.68128095160312063</v>
      </c>
      <c r="X81" s="3">
        <f t="shared" si="20"/>
        <v>16.011224222023831</v>
      </c>
      <c r="Y81" s="3">
        <f t="shared" si="21"/>
        <v>1.2216072235642164</v>
      </c>
    </row>
    <row r="82" spans="1:25" x14ac:dyDescent="0.2">
      <c r="A82" s="21"/>
      <c r="B82" s="7">
        <v>4</v>
      </c>
      <c r="D82">
        <v>0.1114570126</v>
      </c>
      <c r="E82">
        <v>0.1349957138</v>
      </c>
      <c r="K82" s="9"/>
      <c r="L82" s="9"/>
      <c r="M82" s="5">
        <f t="shared" si="22"/>
        <v>0.12322636319999999</v>
      </c>
      <c r="N82" s="5" cm="1">
        <f t="array" ref="N82">IFERROR(_xlfn.STDEV.P(_xlfn._xlws.FILTER(C82:L82,C82:L82&gt;0,"")),"")</f>
        <v>1.1769350599999999E-2</v>
      </c>
      <c r="O82" s="5">
        <f t="shared" si="23"/>
        <v>8.3221876194219599E-3</v>
      </c>
      <c r="T82" s="19">
        <f t="shared" si="16"/>
        <v>2.2254053879858044E-7</v>
      </c>
      <c r="U82" s="19">
        <f t="shared" si="17"/>
        <v>1.5029447179278909E-8</v>
      </c>
      <c r="V82" s="3">
        <f t="shared" si="18"/>
        <v>11.127026939929022</v>
      </c>
      <c r="W82" s="3">
        <f t="shared" si="19"/>
        <v>0.75147235896394537</v>
      </c>
      <c r="X82" s="3">
        <f t="shared" si="20"/>
        <v>19.951910375045141</v>
      </c>
      <c r="Y82" s="3">
        <f t="shared" si="21"/>
        <v>1.347467678142247</v>
      </c>
    </row>
    <row r="83" spans="1:25" x14ac:dyDescent="0.2">
      <c r="A83" s="21"/>
      <c r="B83" s="7">
        <v>5</v>
      </c>
      <c r="C83">
        <v>0.31474000000000002</v>
      </c>
      <c r="D83">
        <v>0.1405919343</v>
      </c>
      <c r="E83">
        <v>0.1668696553</v>
      </c>
      <c r="K83" s="9"/>
      <c r="L83" s="9"/>
      <c r="M83" s="5">
        <f t="shared" si="22"/>
        <v>0.20740052986666668</v>
      </c>
      <c r="N83" s="5" cm="1">
        <f t="array" ref="N83">IFERROR(_xlfn.STDEV.P(_xlfn._xlws.FILTER(C83:L83,C83:L83&gt;0,"")),"")</f>
        <v>7.6654858691918681E-2</v>
      </c>
      <c r="O83" s="5">
        <f t="shared" si="23"/>
        <v>4.4256703300471975E-2</v>
      </c>
      <c r="T83" s="19">
        <f t="shared" si="16"/>
        <v>3.7455479870592394E-7</v>
      </c>
      <c r="U83" s="19">
        <f t="shared" si="17"/>
        <v>7.9925353164491899E-8</v>
      </c>
      <c r="V83" s="3">
        <f t="shared" si="18"/>
        <v>18.727739935296196</v>
      </c>
      <c r="W83" s="3">
        <f t="shared" si="19"/>
        <v>3.9962676582245948</v>
      </c>
      <c r="X83" s="3">
        <f t="shared" si="20"/>
        <v>33.580775056393179</v>
      </c>
      <c r="Y83" s="3">
        <f t="shared" si="21"/>
        <v>7.1657213181958248</v>
      </c>
    </row>
    <row r="84" spans="1:25" x14ac:dyDescent="0.2">
      <c r="A84" s="21"/>
      <c r="B84" s="7">
        <v>6</v>
      </c>
      <c r="D84">
        <v>0.16284301879999999</v>
      </c>
      <c r="E84">
        <v>0.18871611360000001</v>
      </c>
      <c r="K84" s="9"/>
      <c r="L84" s="9"/>
      <c r="M84" s="5">
        <f t="shared" si="22"/>
        <v>0.17577956620000001</v>
      </c>
      <c r="N84" s="5" cm="1">
        <f t="array" ref="N84">IFERROR(_xlfn.STDEV.P(_xlfn._xlws.FILTER(C84:L84,C84:L84&gt;0,"")),"")</f>
        <v>1.2936547400000012E-2</v>
      </c>
      <c r="O84" s="5">
        <f t="shared" si="23"/>
        <v>9.1475203916812076E-3</v>
      </c>
      <c r="T84" s="19">
        <f t="shared" si="16"/>
        <v>3.1744894806672944E-7</v>
      </c>
      <c r="U84" s="19">
        <f t="shared" si="17"/>
        <v>1.6519956150387614E-8</v>
      </c>
      <c r="V84" s="3">
        <f t="shared" si="18"/>
        <v>15.872447403336469</v>
      </c>
      <c r="W84" s="3">
        <f t="shared" si="19"/>
        <v>0.82599780751938068</v>
      </c>
      <c r="X84" s="3">
        <f t="shared" si="20"/>
        <v>28.460940171499878</v>
      </c>
      <c r="Y84" s="3">
        <f t="shared" si="21"/>
        <v>1.4810995169313035</v>
      </c>
    </row>
    <row r="85" spans="1:25" x14ac:dyDescent="0.2">
      <c r="A85" s="21"/>
      <c r="B85" s="7">
        <v>7</v>
      </c>
      <c r="D85">
        <v>0.1950262636</v>
      </c>
      <c r="E85">
        <v>0.21451206510000001</v>
      </c>
      <c r="K85" s="9"/>
      <c r="L85" s="9"/>
      <c r="M85" s="5">
        <f t="shared" si="22"/>
        <v>0.20476916435</v>
      </c>
      <c r="N85" s="5" cm="1">
        <f t="array" ref="N85">IFERROR(_xlfn.STDEV.P(_xlfn._xlws.FILTER(C85:L85,C85:L85&gt;0,"")),"")</f>
        <v>9.7429007500000053E-3</v>
      </c>
      <c r="O85" s="5">
        <f t="shared" si="23"/>
        <v>6.889271188752503E-3</v>
      </c>
      <c r="T85" s="19">
        <f t="shared" si="16"/>
        <v>3.6980268653894736E-7</v>
      </c>
      <c r="U85" s="19">
        <f t="shared" si="17"/>
        <v>1.2441673051619516E-8</v>
      </c>
      <c r="V85" s="3">
        <f t="shared" si="18"/>
        <v>18.490134326947366</v>
      </c>
      <c r="W85" s="3">
        <f t="shared" si="19"/>
        <v>0.62208365258097575</v>
      </c>
      <c r="X85" s="3">
        <f t="shared" si="20"/>
        <v>33.154723620733215</v>
      </c>
      <c r="Y85" s="3">
        <f t="shared" si="21"/>
        <v>1.1154603425589911</v>
      </c>
    </row>
    <row r="86" spans="1:25" x14ac:dyDescent="0.2">
      <c r="A86" s="21"/>
      <c r="B86" s="7">
        <v>8</v>
      </c>
      <c r="D86">
        <v>0.22422894839999999</v>
      </c>
      <c r="E86">
        <v>0.25867241619999998</v>
      </c>
      <c r="K86" s="9"/>
      <c r="L86" s="9"/>
      <c r="M86" s="5">
        <f t="shared" si="22"/>
        <v>0.2414506823</v>
      </c>
      <c r="N86" s="5" cm="1">
        <f t="array" ref="N86">IFERROR(_xlfn.STDEV.P(_xlfn._xlws.FILTER(C86:L86,C86:L86&gt;0,"")),"")</f>
        <v>1.7221733899999994E-2</v>
      </c>
      <c r="O86" s="5">
        <f t="shared" si="23"/>
        <v>1.2177604824480243E-2</v>
      </c>
      <c r="T86" s="19">
        <f t="shared" si="16"/>
        <v>4.3604764059389906E-7</v>
      </c>
      <c r="U86" s="19">
        <f t="shared" si="17"/>
        <v>2.1992134382133791E-8</v>
      </c>
      <c r="V86" s="3">
        <f t="shared" si="18"/>
        <v>21.80238202969495</v>
      </c>
      <c r="W86" s="3">
        <f t="shared" si="19"/>
        <v>1.0996067191066894</v>
      </c>
      <c r="X86" s="3">
        <f t="shared" si="20"/>
        <v>39.093926398073705</v>
      </c>
      <c r="Y86" s="3">
        <f t="shared" si="21"/>
        <v>1.9717085997775121</v>
      </c>
    </row>
    <row r="87" spans="1:25" x14ac:dyDescent="0.2">
      <c r="A87" s="21"/>
      <c r="B87" s="7">
        <v>9</v>
      </c>
      <c r="D87">
        <v>0.2481204122</v>
      </c>
      <c r="E87">
        <v>0.28187799450000001</v>
      </c>
      <c r="K87" s="9"/>
      <c r="L87" s="9"/>
      <c r="M87" s="5">
        <f t="shared" si="22"/>
        <v>0.26499920334999999</v>
      </c>
      <c r="N87" s="5" cm="1">
        <f t="array" ref="N87">IFERROR(_xlfn.STDEV.P(_xlfn._xlws.FILTER(C87:L87,C87:L87&gt;0,"")),"")</f>
        <v>1.6878791150000003E-2</v>
      </c>
      <c r="O87" s="5">
        <f t="shared" si="23"/>
        <v>1.1935107680396486E-2</v>
      </c>
      <c r="T87" s="19">
        <f t="shared" si="16"/>
        <v>4.7857507081490811E-7</v>
      </c>
      <c r="U87" s="19">
        <f t="shared" si="17"/>
        <v>2.1554196884831133E-8</v>
      </c>
      <c r="V87" s="3">
        <f t="shared" si="18"/>
        <v>23.928753540745404</v>
      </c>
      <c r="W87" s="3">
        <f t="shared" si="19"/>
        <v>1.0777098442415565</v>
      </c>
      <c r="X87" s="3">
        <f t="shared" si="20"/>
        <v>42.906730486853832</v>
      </c>
      <c r="Y87" s="3">
        <f t="shared" si="21"/>
        <v>1.9324452379503771</v>
      </c>
    </row>
    <row r="88" spans="1:25" x14ac:dyDescent="0.2">
      <c r="A88" s="21"/>
      <c r="B88" s="7">
        <v>10</v>
      </c>
      <c r="C88">
        <v>0.41388000000000003</v>
      </c>
      <c r="D88">
        <v>0.26240128280000002</v>
      </c>
      <c r="E88">
        <v>0.29690930250000003</v>
      </c>
      <c r="K88" s="9"/>
      <c r="L88" s="9"/>
      <c r="M88" s="5">
        <f t="shared" si="22"/>
        <v>0.32439686176666666</v>
      </c>
      <c r="N88" s="5" cm="1">
        <f t="array" ref="N88">IFERROR(_xlfn.STDEV.P(_xlfn._xlws.FILTER(C88:L88,C88:L88&gt;0,"")),"")</f>
        <v>6.4823477624331577E-2</v>
      </c>
      <c r="O88" s="5">
        <f t="shared" si="23"/>
        <v>3.7425852256215524E-2</v>
      </c>
      <c r="T88" s="19">
        <f t="shared" ref="T88:T106" si="24">(M88*LN(10))/($R$6*$R$7)*($R$8/$R$5)</f>
        <v>5.8584421813174651E-7</v>
      </c>
      <c r="U88" s="19">
        <f t="shared" ref="U88:U106" si="25">(O88*LN(10))/($R$6*$R$7)*($R$8/$R$5)</f>
        <v>6.7589183919811328E-8</v>
      </c>
      <c r="V88" s="3">
        <f t="shared" ref="V88:V106" si="26">T88/$R$4*1000</f>
        <v>29.292210906587322</v>
      </c>
      <c r="W88" s="3">
        <f t="shared" ref="W88:W106" si="27">U88/$R$4*1000</f>
        <v>3.3794591959905662</v>
      </c>
      <c r="X88" s="3">
        <f t="shared" ref="X88:X106" si="28">V88*$R$9/$R$10*100</f>
        <v>52.523964384225543</v>
      </c>
      <c r="Y88" s="3">
        <f t="shared" ref="Y88:Y106" si="29">W88*$R$9/$R$10*100</f>
        <v>6.0597199376382562</v>
      </c>
    </row>
    <row r="89" spans="1:25" x14ac:dyDescent="0.2">
      <c r="A89" s="21"/>
      <c r="B89" s="7">
        <v>20</v>
      </c>
      <c r="C89">
        <v>0.62738000000000005</v>
      </c>
      <c r="D89">
        <v>0.43038794400000002</v>
      </c>
      <c r="E89">
        <v>0.51234287020000002</v>
      </c>
      <c r="K89" s="9"/>
      <c r="L89" s="9"/>
      <c r="M89" s="5">
        <f t="shared" si="22"/>
        <v>0.52337027140000003</v>
      </c>
      <c r="N89" s="5" cm="1">
        <f t="array" ref="N89">IFERROR(_xlfn.STDEV.P(_xlfn._xlws.FILTER(C89:L89,C89:L89&gt;0,"")),"")</f>
        <v>8.079880450722908E-2</v>
      </c>
      <c r="O89" s="5">
        <f t="shared" si="23"/>
        <v>4.6649211532448658E-2</v>
      </c>
      <c r="T89" s="19">
        <f t="shared" si="24"/>
        <v>9.4518006669952023E-7</v>
      </c>
      <c r="U89" s="19">
        <f t="shared" si="25"/>
        <v>8.4246101234935065E-8</v>
      </c>
      <c r="V89" s="3">
        <f t="shared" si="26"/>
        <v>47.259003334976008</v>
      </c>
      <c r="W89" s="3">
        <f t="shared" si="27"/>
        <v>4.2123050617467532</v>
      </c>
      <c r="X89" s="3">
        <f t="shared" si="28"/>
        <v>84.740281842025951</v>
      </c>
      <c r="Y89" s="3">
        <f t="shared" si="29"/>
        <v>7.5530987314079718</v>
      </c>
    </row>
    <row r="90" spans="1:25" x14ac:dyDescent="0.2">
      <c r="A90" s="21"/>
      <c r="B90" s="7">
        <v>30</v>
      </c>
      <c r="C90">
        <v>0.69762999999999997</v>
      </c>
      <c r="D90">
        <v>0.53875106569999998</v>
      </c>
      <c r="E90">
        <v>0.61852663760000004</v>
      </c>
      <c r="K90" s="9"/>
      <c r="L90" s="9"/>
      <c r="M90" s="5">
        <f t="shared" si="22"/>
        <v>0.61830256776666659</v>
      </c>
      <c r="N90" s="5" cm="1">
        <f t="array" ref="N90">IFERROR(_xlfn.STDEV.P(_xlfn._xlws.FILTER(C90:L90,C90:L90&gt;0,"")),"")</f>
        <v>6.4862246834059181E-2</v>
      </c>
      <c r="O90" s="5">
        <f t="shared" si="23"/>
        <v>3.7448235669888023E-2</v>
      </c>
      <c r="T90" s="19">
        <f t="shared" si="24"/>
        <v>1.1166229611760528E-6</v>
      </c>
      <c r="U90" s="19">
        <f t="shared" si="25"/>
        <v>6.762960722542123E-8</v>
      </c>
      <c r="V90" s="3">
        <f t="shared" si="26"/>
        <v>55.831148058802633</v>
      </c>
      <c r="W90" s="3">
        <f t="shared" si="27"/>
        <v>3.3814803612710613</v>
      </c>
      <c r="X90" s="3">
        <f t="shared" si="28"/>
        <v>100.11102410543921</v>
      </c>
      <c r="Y90" s="3">
        <f t="shared" si="29"/>
        <v>6.0633440960722478</v>
      </c>
    </row>
    <row r="91" spans="1:25" x14ac:dyDescent="0.2">
      <c r="A91" s="21"/>
      <c r="B91" s="7">
        <v>60</v>
      </c>
      <c r="C91">
        <v>0.82550000000000001</v>
      </c>
      <c r="D91">
        <v>0.68780386449999997</v>
      </c>
      <c r="E91">
        <v>0.74964970350000004</v>
      </c>
      <c r="K91" s="9"/>
      <c r="L91" s="9"/>
      <c r="M91" s="5">
        <f t="shared" si="22"/>
        <v>0.75431785600000012</v>
      </c>
      <c r="N91" s="5" cm="1">
        <f t="array" ref="N91">IFERROR(_xlfn.STDEV.P(_xlfn._xlws.FILTER(C91:L91,C91:L91&gt;0,"")),"")</f>
        <v>5.6311041952894901E-2</v>
      </c>
      <c r="O91" s="5">
        <f t="shared" si="23"/>
        <v>3.2511195229852186E-2</v>
      </c>
      <c r="T91" s="19">
        <f t="shared" si="24"/>
        <v>1.3622596475331995E-6</v>
      </c>
      <c r="U91" s="19">
        <f t="shared" si="25"/>
        <v>5.8713563522883744E-8</v>
      </c>
      <c r="V91" s="3">
        <f t="shared" si="26"/>
        <v>68.112982376659971</v>
      </c>
      <c r="W91" s="3">
        <f t="shared" si="27"/>
        <v>2.935678176144187</v>
      </c>
      <c r="X91" s="3">
        <f t="shared" si="28"/>
        <v>122.13362357194202</v>
      </c>
      <c r="Y91" s="3">
        <f t="shared" si="29"/>
        <v>5.2639746606723357</v>
      </c>
    </row>
    <row r="92" spans="1:25" x14ac:dyDescent="0.2">
      <c r="A92" s="21"/>
      <c r="B92" s="7">
        <v>120</v>
      </c>
      <c r="C92">
        <v>0.95071000000000006</v>
      </c>
      <c r="D92">
        <v>0.81589198110000005</v>
      </c>
      <c r="E92">
        <v>0.80146938560000003</v>
      </c>
      <c r="K92" s="9"/>
      <c r="L92" s="9"/>
      <c r="M92" s="5">
        <f t="shared" si="22"/>
        <v>0.85602378889999997</v>
      </c>
      <c r="N92" s="5" cm="1">
        <f t="array" ref="N92">IFERROR(_xlfn.STDEV.P(_xlfn._xlws.FILTER(C92:L92,C92:L92&gt;0,"")),"")</f>
        <v>6.7211664387438391E-2</v>
      </c>
      <c r="O92" s="5">
        <f t="shared" si="23"/>
        <v>3.8804672526770341E-2</v>
      </c>
      <c r="T92" s="19">
        <f t="shared" si="24"/>
        <v>1.5459353847603308E-6</v>
      </c>
      <c r="U92" s="19">
        <f t="shared" si="25"/>
        <v>7.0079263136201551E-8</v>
      </c>
      <c r="V92" s="3">
        <f t="shared" si="26"/>
        <v>77.296769238016537</v>
      </c>
      <c r="W92" s="3">
        <f t="shared" si="27"/>
        <v>3.5039631568100771</v>
      </c>
      <c r="X92" s="3">
        <f t="shared" si="28"/>
        <v>138.60110346127104</v>
      </c>
      <c r="Y92" s="3">
        <f t="shared" si="29"/>
        <v>6.2829684191077249</v>
      </c>
    </row>
    <row r="93" spans="1:25" x14ac:dyDescent="0.2">
      <c r="A93" s="21" t="s">
        <v>32</v>
      </c>
      <c r="B93" s="15" t="s">
        <v>23</v>
      </c>
      <c r="C93" t="s">
        <v>18</v>
      </c>
      <c r="D93" t="s">
        <v>17</v>
      </c>
      <c r="E93" t="s">
        <v>19</v>
      </c>
      <c r="K93" s="7"/>
      <c r="L93" s="7"/>
      <c r="M93" s="1" t="s">
        <v>25</v>
      </c>
      <c r="N93" s="1" t="s">
        <v>26</v>
      </c>
      <c r="O93" s="1" t="s">
        <v>34</v>
      </c>
      <c r="T93" s="19" t="e">
        <f t="shared" si="24"/>
        <v>#VALUE!</v>
      </c>
      <c r="U93" s="19" t="e">
        <f t="shared" si="25"/>
        <v>#VALUE!</v>
      </c>
      <c r="V93" s="3" t="e">
        <f t="shared" si="26"/>
        <v>#VALUE!</v>
      </c>
      <c r="W93" s="3" t="e">
        <f t="shared" si="27"/>
        <v>#VALUE!</v>
      </c>
      <c r="X93" s="3" t="e">
        <f t="shared" si="28"/>
        <v>#VALUE!</v>
      </c>
      <c r="Y93" s="3" t="e">
        <f t="shared" si="29"/>
        <v>#VALUE!</v>
      </c>
    </row>
    <row r="94" spans="1:25" x14ac:dyDescent="0.2">
      <c r="A94" s="21"/>
      <c r="B94" s="7">
        <v>1</v>
      </c>
      <c r="C94">
        <v>4.5438958329999998E-3</v>
      </c>
      <c r="D94">
        <v>7.4429619129999999E-3</v>
      </c>
      <c r="E94">
        <v>1.087583695E-2</v>
      </c>
      <c r="K94" s="9"/>
      <c r="L94" s="9"/>
      <c r="M94" s="5">
        <f t="shared" ref="M94:M107" si="30">IFERROR(AVERAGEIF(C94:L94,"&gt;0",C94:L94), "")</f>
        <v>7.620898232E-3</v>
      </c>
      <c r="N94" s="5" cm="1">
        <f t="array" ref="N94">IFERROR(_xlfn.STDEV.P(_xlfn._xlws.FILTER(C94:L94,C94:L94&gt;0,"")),"")</f>
        <v>2.5880643445766252E-3</v>
      </c>
      <c r="O94" s="5">
        <f t="shared" ref="O94:O107" si="31">IFERROR(N94/SQRT(COUNTIF(C94:L94,"&gt;0")),"")</f>
        <v>1.494219646021387E-3</v>
      </c>
      <c r="T94" s="19">
        <f t="shared" si="24"/>
        <v>1.376295424645324E-8</v>
      </c>
      <c r="U94" s="19">
        <f t="shared" si="25"/>
        <v>2.698484613794263E-9</v>
      </c>
      <c r="V94" s="3">
        <f t="shared" si="26"/>
        <v>0.68814771232266192</v>
      </c>
      <c r="W94" s="3">
        <f t="shared" si="27"/>
        <v>0.13492423068971315</v>
      </c>
      <c r="X94" s="3">
        <f t="shared" si="28"/>
        <v>1.2339200358889111</v>
      </c>
      <c r="Y94" s="3">
        <f t="shared" si="29"/>
        <v>0.24193310330569257</v>
      </c>
    </row>
    <row r="95" spans="1:25" x14ac:dyDescent="0.2">
      <c r="A95" s="21"/>
      <c r="B95" s="7">
        <v>2</v>
      </c>
      <c r="C95">
        <v>2.7099728579999999E-2</v>
      </c>
      <c r="D95">
        <v>3.1376842410000001E-2</v>
      </c>
      <c r="E95">
        <v>4.8566188660000002E-2</v>
      </c>
      <c r="K95" s="9"/>
      <c r="L95" s="9"/>
      <c r="M95" s="5">
        <f t="shared" si="30"/>
        <v>3.5680919883333335E-2</v>
      </c>
      <c r="N95" s="5" cm="1">
        <f t="array" ref="N95">IFERROR(_xlfn.STDEV.P(_xlfn._xlws.FILTER(C95:L95,C95:L95&gt;0,"")),"")</f>
        <v>9.2770699132825995E-3</v>
      </c>
      <c r="O95" s="5">
        <f t="shared" si="31"/>
        <v>5.3561188117246875E-3</v>
      </c>
      <c r="T95" s="19">
        <f t="shared" si="24"/>
        <v>6.4437924884453473E-8</v>
      </c>
      <c r="U95" s="19">
        <f t="shared" si="25"/>
        <v>9.6728779075939192E-9</v>
      </c>
      <c r="V95" s="3">
        <f t="shared" si="26"/>
        <v>3.2218962442226733</v>
      </c>
      <c r="W95" s="3">
        <f t="shared" si="27"/>
        <v>0.48364389537969593</v>
      </c>
      <c r="X95" s="3">
        <f t="shared" si="28"/>
        <v>5.7771932655027252</v>
      </c>
      <c r="Y95" s="3">
        <f t="shared" si="29"/>
        <v>0.86722353654290307</v>
      </c>
    </row>
    <row r="96" spans="1:25" x14ac:dyDescent="0.2">
      <c r="A96" s="21"/>
      <c r="B96" s="7">
        <v>3</v>
      </c>
      <c r="C96">
        <v>6.096526235E-2</v>
      </c>
      <c r="D96">
        <v>5.4901711640000003E-2</v>
      </c>
      <c r="E96">
        <v>7.9891413450000004E-2</v>
      </c>
      <c r="K96" s="9"/>
      <c r="L96" s="9"/>
      <c r="M96" s="5">
        <f t="shared" si="30"/>
        <v>6.5252795813333334E-2</v>
      </c>
      <c r="N96" s="5" cm="1">
        <f t="array" ref="N96">IFERROR(_xlfn.STDEV.P(_xlfn._xlws.FILTER(C96:L96,C96:L96&gt;0,"")),"")</f>
        <v>1.064294779145895E-2</v>
      </c>
      <c r="O96" s="5">
        <f t="shared" si="31"/>
        <v>6.1447087723699584E-3</v>
      </c>
      <c r="T96" s="19">
        <f t="shared" si="24"/>
        <v>1.1784322738507109E-7</v>
      </c>
      <c r="U96" s="19">
        <f t="shared" si="25"/>
        <v>1.1097031231410831E-8</v>
      </c>
      <c r="V96" s="3">
        <f t="shared" si="26"/>
        <v>5.8921613692535537</v>
      </c>
      <c r="W96" s="3">
        <f t="shared" si="27"/>
        <v>0.5548515615705415</v>
      </c>
      <c r="X96" s="3">
        <f t="shared" si="28"/>
        <v>10.565254869006372</v>
      </c>
      <c r="Y96" s="3">
        <f t="shared" si="29"/>
        <v>0.99490624833338481</v>
      </c>
    </row>
    <row r="97" spans="1:25" x14ac:dyDescent="0.2">
      <c r="A97" s="21"/>
      <c r="B97" s="7">
        <v>4</v>
      </c>
      <c r="C97">
        <v>9.8742939530000004E-2</v>
      </c>
      <c r="D97">
        <v>8.485676348E-2</v>
      </c>
      <c r="E97">
        <v>0.106736809</v>
      </c>
      <c r="K97" s="9"/>
      <c r="L97" s="9"/>
      <c r="M97" s="5">
        <f t="shared" si="30"/>
        <v>9.6778837336666659E-2</v>
      </c>
      <c r="N97" s="5" cm="1">
        <f t="array" ref="N97">IFERROR(_xlfn.STDEV.P(_xlfn._xlws.FILTER(C97:L97,C97:L97&gt;0,"")),"")</f>
        <v>9.0398145651597178E-3</v>
      </c>
      <c r="O97" s="5">
        <f t="shared" si="31"/>
        <v>5.2191393726192629E-3</v>
      </c>
      <c r="T97" s="19">
        <f t="shared" si="24"/>
        <v>1.7477765346565037E-7</v>
      </c>
      <c r="U97" s="19">
        <f t="shared" si="25"/>
        <v>9.4255000138442446E-9</v>
      </c>
      <c r="V97" s="3">
        <f t="shared" si="26"/>
        <v>8.738882673282518</v>
      </c>
      <c r="W97" s="3">
        <f t="shared" si="27"/>
        <v>0.47127500069221218</v>
      </c>
      <c r="X97" s="3">
        <f t="shared" si="28"/>
        <v>15.669720655541067</v>
      </c>
      <c r="Y97" s="3">
        <f t="shared" si="29"/>
        <v>0.84504482882741483</v>
      </c>
    </row>
    <row r="98" spans="1:25" x14ac:dyDescent="0.2">
      <c r="A98" s="21"/>
      <c r="B98" s="7">
        <v>5</v>
      </c>
      <c r="C98">
        <v>0.1251310259</v>
      </c>
      <c r="D98">
        <v>0.1134485751</v>
      </c>
      <c r="E98">
        <v>0.1371043921</v>
      </c>
      <c r="K98" s="9"/>
      <c r="L98" s="9"/>
      <c r="M98" s="5">
        <f t="shared" si="30"/>
        <v>0.12522799770000001</v>
      </c>
      <c r="N98" s="5" cm="1">
        <f t="array" ref="N98">IFERROR(_xlfn.STDEV.P(_xlfn._xlws.FILTER(C98:L98,C98:L98&gt;0,"")),"")</f>
        <v>9.6576902736236966E-3</v>
      </c>
      <c r="O98" s="5">
        <f t="shared" si="31"/>
        <v>5.5758700792266722E-3</v>
      </c>
      <c r="T98" s="19">
        <f t="shared" si="24"/>
        <v>2.2615538880746095E-7</v>
      </c>
      <c r="U98" s="19">
        <f t="shared" si="25"/>
        <v>1.0069737509724601E-8</v>
      </c>
      <c r="V98" s="3">
        <f t="shared" si="26"/>
        <v>11.307769440373045</v>
      </c>
      <c r="W98" s="3">
        <f t="shared" si="27"/>
        <v>0.50348687548622995</v>
      </c>
      <c r="X98" s="3">
        <f t="shared" si="28"/>
        <v>20.276000375841321</v>
      </c>
      <c r="Y98" s="3">
        <f t="shared" si="29"/>
        <v>0.9028040525959985</v>
      </c>
    </row>
    <row r="99" spans="1:25" x14ac:dyDescent="0.2">
      <c r="A99" s="21"/>
      <c r="B99" s="7">
        <v>6</v>
      </c>
      <c r="C99">
        <v>0.16667264700000001</v>
      </c>
      <c r="D99">
        <v>0.13992184399999999</v>
      </c>
      <c r="E99">
        <v>0.16244168580000001</v>
      </c>
      <c r="K99" s="9"/>
      <c r="L99" s="9"/>
      <c r="M99" s="5">
        <f t="shared" si="30"/>
        <v>0.15634539226666669</v>
      </c>
      <c r="N99" s="5" cm="1">
        <f t="array" ref="N99">IFERROR(_xlfn.STDEV.P(_xlfn._xlws.FILTER(C99:L99,C99:L99&gt;0,"")),"")</f>
        <v>1.1740952869326634E-2</v>
      </c>
      <c r="O99" s="5">
        <f t="shared" si="31"/>
        <v>6.7786422996484411E-3</v>
      </c>
      <c r="T99" s="19">
        <f t="shared" si="24"/>
        <v>2.8235181928747707E-7</v>
      </c>
      <c r="U99" s="19">
        <f t="shared" si="25"/>
        <v>1.2241882909732846E-8</v>
      </c>
      <c r="V99" s="3">
        <f t="shared" si="26"/>
        <v>14.117590964373854</v>
      </c>
      <c r="W99" s="3">
        <f t="shared" si="27"/>
        <v>0.6120941454866422</v>
      </c>
      <c r="X99" s="3">
        <f t="shared" si="28"/>
        <v>25.31430103956691</v>
      </c>
      <c r="Y99" s="3">
        <f t="shared" si="29"/>
        <v>1.0975481229415653</v>
      </c>
    </row>
    <row r="100" spans="1:25" x14ac:dyDescent="0.2">
      <c r="A100" s="21"/>
      <c r="B100" s="7">
        <v>7</v>
      </c>
      <c r="C100">
        <v>0.19682647289999999</v>
      </c>
      <c r="D100">
        <v>0.1627694368</v>
      </c>
      <c r="E100">
        <v>0.19379010799999999</v>
      </c>
      <c r="K100" s="9"/>
      <c r="L100" s="9"/>
      <c r="M100" s="5">
        <f t="shared" si="30"/>
        <v>0.18446200589999998</v>
      </c>
      <c r="N100" s="5" cm="1">
        <f t="array" ref="N100">IFERROR(_xlfn.STDEV.P(_xlfn._xlws.FILTER(C100:L100,C100:L100&gt;0,"")),"")</f>
        <v>1.5388968853699369E-2</v>
      </c>
      <c r="O100" s="5">
        <f t="shared" si="31"/>
        <v>8.8848253102340978E-3</v>
      </c>
      <c r="T100" s="19">
        <f t="shared" si="24"/>
        <v>3.3312899216401545E-7</v>
      </c>
      <c r="U100" s="19">
        <f t="shared" si="25"/>
        <v>1.6045542206432338E-8</v>
      </c>
      <c r="V100" s="3">
        <f t="shared" si="26"/>
        <v>16.65644960820077</v>
      </c>
      <c r="W100" s="3">
        <f t="shared" si="27"/>
        <v>0.80227711032161686</v>
      </c>
      <c r="X100" s="3">
        <f t="shared" si="28"/>
        <v>29.866737228497932</v>
      </c>
      <c r="Y100" s="3">
        <f t="shared" si="29"/>
        <v>1.4385658529904854</v>
      </c>
    </row>
    <row r="101" spans="1:25" x14ac:dyDescent="0.2">
      <c r="A101" s="21"/>
      <c r="B101" s="7">
        <v>8</v>
      </c>
      <c r="C101">
        <v>0.21443784239999999</v>
      </c>
      <c r="D101">
        <v>0.1933770031</v>
      </c>
      <c r="E101">
        <v>0.22611190380000001</v>
      </c>
      <c r="K101" s="9"/>
      <c r="L101" s="9"/>
      <c r="M101" s="5">
        <f t="shared" si="30"/>
        <v>0.21130891643333335</v>
      </c>
      <c r="N101" s="5" cm="1">
        <f t="array" ref="N101">IFERROR(_xlfn.STDEV.P(_xlfn._xlws.FILTER(C101:L101,C101:L101&gt;0,"")),"")</f>
        <v>1.3545874260905076E-2</v>
      </c>
      <c r="O101" s="5">
        <f t="shared" si="31"/>
        <v>7.8207141509423692E-3</v>
      </c>
      <c r="T101" s="19">
        <f t="shared" si="24"/>
        <v>3.8161314587930815E-7</v>
      </c>
      <c r="U101" s="19">
        <f t="shared" si="25"/>
        <v>1.4123811623943127E-8</v>
      </c>
      <c r="V101" s="3">
        <f t="shared" si="26"/>
        <v>19.080657293965405</v>
      </c>
      <c r="W101" s="3">
        <f t="shared" si="27"/>
        <v>0.70619058119715639</v>
      </c>
      <c r="X101" s="3">
        <f t="shared" si="28"/>
        <v>34.213592389179347</v>
      </c>
      <c r="Y101" s="3">
        <f t="shared" si="29"/>
        <v>1.2662727662845563</v>
      </c>
    </row>
    <row r="102" spans="1:25" x14ac:dyDescent="0.2">
      <c r="A102" s="21"/>
      <c r="B102" s="7">
        <v>9</v>
      </c>
      <c r="C102">
        <v>0.26652109619999997</v>
      </c>
      <c r="D102">
        <v>0.220920071</v>
      </c>
      <c r="E102">
        <v>0.25261110069999998</v>
      </c>
      <c r="K102" s="9"/>
      <c r="L102" s="9"/>
      <c r="M102" s="5">
        <f t="shared" si="30"/>
        <v>0.24668408929999996</v>
      </c>
      <c r="N102" s="5" cm="1">
        <f t="array" ref="N102">IFERROR(_xlfn.STDEV.P(_xlfn._xlws.FILTER(C102:L102,C102:L102&gt;0,"")),"")</f>
        <v>1.9082460933617474E-2</v>
      </c>
      <c r="O102" s="5">
        <f t="shared" si="31"/>
        <v>1.1017263956824567E-2</v>
      </c>
      <c r="T102" s="19">
        <f t="shared" si="24"/>
        <v>4.4549890721646426E-7</v>
      </c>
      <c r="U102" s="19">
        <f t="shared" si="25"/>
        <v>1.9896617845148898E-8</v>
      </c>
      <c r="V102" s="3">
        <f t="shared" si="26"/>
        <v>22.274945360823214</v>
      </c>
      <c r="W102" s="3">
        <f t="shared" si="27"/>
        <v>0.9948308922574447</v>
      </c>
      <c r="X102" s="3">
        <f t="shared" si="28"/>
        <v>39.941281336648522</v>
      </c>
      <c r="Y102" s="3">
        <f t="shared" si="29"/>
        <v>1.7838347033581767</v>
      </c>
    </row>
    <row r="103" spans="1:25" x14ac:dyDescent="0.2">
      <c r="A103" s="21"/>
      <c r="B103" s="7">
        <v>10</v>
      </c>
      <c r="C103">
        <v>0.28549820180000002</v>
      </c>
      <c r="D103">
        <v>0.2424801439</v>
      </c>
      <c r="E103">
        <v>0.28890359399999999</v>
      </c>
      <c r="K103" s="9"/>
      <c r="L103" s="9"/>
      <c r="M103" s="5">
        <f t="shared" si="30"/>
        <v>0.27229397989999998</v>
      </c>
      <c r="N103" s="5" cm="1">
        <f t="array" ref="N103">IFERROR(_xlfn.STDEV.P(_xlfn._xlws.FILTER(C103:L103,C103:L103&gt;0,"")),"")</f>
        <v>2.1127356464784818E-2</v>
      </c>
      <c r="O103" s="5">
        <f t="shared" si="31"/>
        <v>1.2197884942208696E-2</v>
      </c>
      <c r="T103" s="19">
        <f t="shared" si="24"/>
        <v>4.9174906590569431E-7</v>
      </c>
      <c r="U103" s="19">
        <f t="shared" si="25"/>
        <v>2.2028759242342179E-8</v>
      </c>
      <c r="V103" s="3">
        <f t="shared" si="26"/>
        <v>24.58745329528471</v>
      </c>
      <c r="W103" s="3">
        <f t="shared" si="27"/>
        <v>1.1014379621171089</v>
      </c>
      <c r="X103" s="3">
        <f t="shared" si="28"/>
        <v>44.087847288096725</v>
      </c>
      <c r="Y103" s="3">
        <f t="shared" si="29"/>
        <v>1.9749922079341262</v>
      </c>
    </row>
    <row r="104" spans="1:25" x14ac:dyDescent="0.2">
      <c r="A104" s="21"/>
      <c r="B104" s="7">
        <v>20</v>
      </c>
      <c r="C104">
        <v>0.50609248880000002</v>
      </c>
      <c r="D104">
        <v>0.45631298419999999</v>
      </c>
      <c r="E104">
        <v>0.46841809150000002</v>
      </c>
      <c r="K104" s="9"/>
      <c r="L104" s="9"/>
      <c r="M104" s="5">
        <f t="shared" si="30"/>
        <v>0.4769411881666667</v>
      </c>
      <c r="N104" s="5" cm="1">
        <f t="array" ref="N104">IFERROR(_xlfn.STDEV.P(_xlfn._xlws.FILTER(C104:L104,C104:L104&gt;0,"")),"")</f>
        <v>2.1197203465667572E-2</v>
      </c>
      <c r="O104" s="5">
        <f t="shared" si="31"/>
        <v>1.2238211126970442E-2</v>
      </c>
      <c r="T104" s="19">
        <f t="shared" si="24"/>
        <v>8.6133150596661574E-7</v>
      </c>
      <c r="U104" s="19">
        <f t="shared" si="25"/>
        <v>2.2101586279118435E-8</v>
      </c>
      <c r="V104" s="3">
        <f t="shared" si="26"/>
        <v>43.06657529833079</v>
      </c>
      <c r="W104" s="3">
        <f t="shared" si="27"/>
        <v>1.1050793139559216</v>
      </c>
      <c r="X104" s="3">
        <f t="shared" si="28"/>
        <v>77.22282467286901</v>
      </c>
      <c r="Y104" s="3">
        <f t="shared" si="29"/>
        <v>1.981521528472687</v>
      </c>
    </row>
    <row r="105" spans="1:25" x14ac:dyDescent="0.2">
      <c r="A105" s="21"/>
      <c r="B105" s="7">
        <v>30</v>
      </c>
      <c r="C105">
        <v>0.61424416299999995</v>
      </c>
      <c r="D105">
        <v>0.57400971649999999</v>
      </c>
      <c r="E105">
        <v>0.58350074289999998</v>
      </c>
      <c r="K105" s="9"/>
      <c r="L105" s="9"/>
      <c r="M105" s="5">
        <f t="shared" si="30"/>
        <v>0.59058487413333338</v>
      </c>
      <c r="N105" s="5" cm="1">
        <f t="array" ref="N105">IFERROR(_xlfn.STDEV.P(_xlfn._xlws.FILTER(C105:L105,C105:L105&gt;0,"")),"")</f>
        <v>1.7172484925769217E-2</v>
      </c>
      <c r="O105" s="5">
        <f t="shared" si="31"/>
        <v>9.9145387945476487E-3</v>
      </c>
      <c r="T105" s="19">
        <f t="shared" si="24"/>
        <v>1.0665662175115124E-6</v>
      </c>
      <c r="U105" s="19">
        <f t="shared" si="25"/>
        <v>1.7905152339009078E-8</v>
      </c>
      <c r="V105" s="3">
        <f t="shared" si="26"/>
        <v>53.328310875575617</v>
      </c>
      <c r="W105" s="3">
        <f t="shared" si="27"/>
        <v>0.89525761695045381</v>
      </c>
      <c r="X105" s="3">
        <f t="shared" si="28"/>
        <v>95.623178121721793</v>
      </c>
      <c r="Y105" s="3">
        <f t="shared" si="29"/>
        <v>1.6052895200490895</v>
      </c>
    </row>
    <row r="106" spans="1:25" x14ac:dyDescent="0.2">
      <c r="A106" s="21"/>
      <c r="B106" s="7">
        <v>60</v>
      </c>
      <c r="C106">
        <v>0.75098264219999999</v>
      </c>
      <c r="D106">
        <v>0.7121902108</v>
      </c>
      <c r="E106">
        <v>0.6608830094</v>
      </c>
      <c r="K106" s="9"/>
      <c r="L106" s="9"/>
      <c r="M106" s="5">
        <f t="shared" si="30"/>
        <v>0.7080186208</v>
      </c>
      <c r="N106" s="5" cm="1">
        <f t="array" ref="N106">IFERROR(_xlfn.STDEV.P(_xlfn._xlws.FILTER(C106:L106,C106:L106&gt;0,"")),"")</f>
        <v>3.6901107300637864E-2</v>
      </c>
      <c r="O106" s="5">
        <f t="shared" si="31"/>
        <v>2.1304864233418538E-2</v>
      </c>
      <c r="T106" s="19">
        <f t="shared" si="24"/>
        <v>1.2786455857382621E-6</v>
      </c>
      <c r="U106" s="19">
        <f t="shared" si="25"/>
        <v>3.8475500229122776E-8</v>
      </c>
      <c r="V106" s="3">
        <f t="shared" si="26"/>
        <v>63.932279286913101</v>
      </c>
      <c r="W106" s="3">
        <f t="shared" si="27"/>
        <v>1.9237750114561385</v>
      </c>
      <c r="X106" s="3">
        <f t="shared" si="28"/>
        <v>114.63719044549936</v>
      </c>
      <c r="Y106" s="3">
        <f t="shared" si="29"/>
        <v>3.449527606748938</v>
      </c>
    </row>
    <row r="107" spans="1:25" x14ac:dyDescent="0.2">
      <c r="A107" s="21"/>
      <c r="B107" s="7">
        <v>120</v>
      </c>
      <c r="C107">
        <v>0.87052470449999997</v>
      </c>
      <c r="D107">
        <v>0.81504243610000005</v>
      </c>
      <c r="E107">
        <v>0.74354958530000004</v>
      </c>
      <c r="K107" s="9"/>
      <c r="L107" s="9"/>
      <c r="M107" s="5">
        <f t="shared" si="30"/>
        <v>0.80970557530000009</v>
      </c>
      <c r="N107" s="5" cm="1">
        <f t="array" ref="N107">IFERROR(_xlfn.STDEV.P(_xlfn._xlws.FILTER(C107:L107,C107:L107&gt;0,"")),"")</f>
        <v>5.1974556508369109E-2</v>
      </c>
      <c r="O107" s="5">
        <f t="shared" si="31"/>
        <v>3.0007524191118323E-2</v>
      </c>
      <c r="T107" s="19">
        <f t="shared" ref="T107:T122" si="32">(M107*LN(10))/($R$6*$R$7)*($R$8/$R$5)</f>
        <v>1.4622870489411358E-6</v>
      </c>
      <c r="U107" s="19">
        <f t="shared" ref="U107:U122" si="33">(O107*LN(10))/($R$6*$R$7)*($R$8/$R$5)</f>
        <v>5.4192061082452757E-8</v>
      </c>
      <c r="V107" s="3">
        <f t="shared" ref="V107:V122" si="34">T107/$R$4*1000</f>
        <v>73.114352447056788</v>
      </c>
      <c r="W107" s="3">
        <f t="shared" ref="W107:W122" si="35">U107/$R$4*1000</f>
        <v>2.7096030541226375</v>
      </c>
      <c r="X107" s="3">
        <f t="shared" ref="X107:X122" si="36">V107*$R$9/$R$10*100</f>
        <v>131.10159749127425</v>
      </c>
      <c r="Y107" s="3">
        <f t="shared" ref="Y107:Y122" si="37">W107*$R$9/$R$10*100</f>
        <v>4.8585985798061087</v>
      </c>
    </row>
    <row r="108" spans="1:25" x14ac:dyDescent="0.2">
      <c r="A108" s="21" t="s">
        <v>33</v>
      </c>
      <c r="B108" s="15" t="s">
        <v>23</v>
      </c>
      <c r="C108" t="s">
        <v>22</v>
      </c>
      <c r="D108" t="s">
        <v>105</v>
      </c>
      <c r="E108" t="s">
        <v>21</v>
      </c>
      <c r="F108" t="s">
        <v>20</v>
      </c>
      <c r="K108" s="7"/>
      <c r="L108" s="7"/>
      <c r="M108" s="1" t="s">
        <v>25</v>
      </c>
      <c r="N108" s="1" t="s">
        <v>26</v>
      </c>
      <c r="O108" s="1" t="s">
        <v>34</v>
      </c>
      <c r="T108" s="19" t="e">
        <f t="shared" si="32"/>
        <v>#VALUE!</v>
      </c>
      <c r="U108" s="19" t="e">
        <f t="shared" si="33"/>
        <v>#VALUE!</v>
      </c>
      <c r="V108" s="3" t="e">
        <f t="shared" si="34"/>
        <v>#VALUE!</v>
      </c>
      <c r="W108" s="3" t="e">
        <f t="shared" si="35"/>
        <v>#VALUE!</v>
      </c>
      <c r="X108" s="3" t="e">
        <f t="shared" si="36"/>
        <v>#VALUE!</v>
      </c>
      <c r="Y108" s="3" t="e">
        <f t="shared" si="37"/>
        <v>#VALUE!</v>
      </c>
    </row>
    <row r="109" spans="1:25" x14ac:dyDescent="0.2">
      <c r="A109" s="21"/>
      <c r="B109" s="7">
        <v>1</v>
      </c>
      <c r="C109">
        <v>7.3641533960000002E-3</v>
      </c>
      <c r="D109" cm="1">
        <f t="array" ref="D109:D122">'413nm_data'!F413:F426</f>
        <v>1.9542509689999999E-3</v>
      </c>
      <c r="E109">
        <v>5.685527343E-3</v>
      </c>
      <c r="F109">
        <v>1.415170822E-2</v>
      </c>
      <c r="K109" s="9"/>
      <c r="L109" s="9"/>
      <c r="M109" s="5">
        <f t="shared" ref="M109:M122" si="38">IFERROR(AVERAGEIF(E109:L109,"&gt;0",E109:L109), "")</f>
        <v>9.9186177814999995E-3</v>
      </c>
      <c r="N109" s="5" cm="1">
        <f t="array" ref="N109">IFERROR(_xlfn.STDEV.P(_xlfn._xlws.FILTER(E109:L109,E109:L109&gt;0,"")),"")</f>
        <v>4.2330904385000012E-3</v>
      </c>
      <c r="O109" s="5">
        <f t="shared" ref="O109:O122" si="39">IFERROR(N109/SQRT(COUNTIF(E109:L109,"&gt;0")),"")</f>
        <v>2.9932469544392865E-3</v>
      </c>
      <c r="T109" s="19">
        <f t="shared" si="32"/>
        <v>1.7912518781794173E-8</v>
      </c>
      <c r="U109" s="19">
        <f t="shared" si="33"/>
        <v>5.4056516211307675E-9</v>
      </c>
      <c r="V109" s="3">
        <f t="shared" si="34"/>
        <v>0.89562593908970856</v>
      </c>
      <c r="W109" s="3">
        <f t="shared" si="35"/>
        <v>0.27028258105653835</v>
      </c>
      <c r="X109" s="3">
        <f t="shared" si="36"/>
        <v>1.6059499597470637</v>
      </c>
      <c r="Y109" s="3">
        <f t="shared" si="37"/>
        <v>0.48464462810137909</v>
      </c>
    </row>
    <row r="110" spans="1:25" x14ac:dyDescent="0.2">
      <c r="A110" s="21"/>
      <c r="B110" s="7">
        <v>2</v>
      </c>
      <c r="C110">
        <v>4.943506047E-2</v>
      </c>
      <c r="D110">
        <v>2.9536923390000001E-2</v>
      </c>
      <c r="E110">
        <v>4.2885050180000002E-2</v>
      </c>
      <c r="F110">
        <v>6.6137239340000001E-2</v>
      </c>
      <c r="K110" s="9"/>
      <c r="L110" s="9"/>
      <c r="M110" s="5">
        <f t="shared" si="38"/>
        <v>5.4511144760000005E-2</v>
      </c>
      <c r="N110" s="5" cm="1">
        <f t="array" ref="N110">IFERROR(_xlfn.STDEV.P(_xlfn._xlws.FILTER(E110:L110,E110:L110&gt;0,"")),"")</f>
        <v>1.162609457999998E-2</v>
      </c>
      <c r="O110" s="5">
        <f t="shared" si="39"/>
        <v>8.2208903162341515E-3</v>
      </c>
      <c r="T110" s="19">
        <f t="shared" si="32"/>
        <v>9.8444352412875699E-8</v>
      </c>
      <c r="U110" s="19">
        <f t="shared" si="33"/>
        <v>1.4846509406509698E-8</v>
      </c>
      <c r="V110" s="3">
        <f t="shared" si="34"/>
        <v>4.9222176206437842</v>
      </c>
      <c r="W110" s="3">
        <f t="shared" si="35"/>
        <v>0.74232547032548479</v>
      </c>
      <c r="X110" s="3">
        <f t="shared" si="36"/>
        <v>8.8260453887405781</v>
      </c>
      <c r="Y110" s="3">
        <f t="shared" si="37"/>
        <v>1.3310663605836281</v>
      </c>
    </row>
    <row r="111" spans="1:25" x14ac:dyDescent="0.2">
      <c r="A111" s="21"/>
      <c r="B111" s="7">
        <v>3</v>
      </c>
      <c r="C111">
        <v>8.4949992599999996E-2</v>
      </c>
      <c r="D111">
        <v>5.7620145380000001E-2</v>
      </c>
      <c r="E111">
        <v>8.0770432949999998E-2</v>
      </c>
      <c r="F111">
        <v>0.1111591235</v>
      </c>
      <c r="K111" s="9"/>
      <c r="L111" s="9"/>
      <c r="M111" s="5">
        <f t="shared" si="38"/>
        <v>9.5964778224999991E-2</v>
      </c>
      <c r="N111" s="5" cm="1">
        <f t="array" ref="N111">IFERROR(_xlfn.STDEV.P(_xlfn._xlws.FILTER(E111:L111,E111:L111&gt;0,"")),"")</f>
        <v>1.5194345275000069E-2</v>
      </c>
      <c r="O111" s="5">
        <f t="shared" si="39"/>
        <v>1.0744024579642325E-2</v>
      </c>
      <c r="T111" s="19">
        <f t="shared" si="32"/>
        <v>1.733075041516585E-7</v>
      </c>
      <c r="U111" s="19">
        <f t="shared" si="33"/>
        <v>1.9403161439879244E-8</v>
      </c>
      <c r="V111" s="3">
        <f t="shared" si="34"/>
        <v>8.6653752075829242</v>
      </c>
      <c r="W111" s="3">
        <f t="shared" si="35"/>
        <v>0.9701580719939622</v>
      </c>
      <c r="X111" s="3">
        <f t="shared" si="36"/>
        <v>15.537914165321107</v>
      </c>
      <c r="Y111" s="3">
        <f t="shared" si="37"/>
        <v>1.7395937842650355</v>
      </c>
    </row>
    <row r="112" spans="1:25" x14ac:dyDescent="0.2">
      <c r="A112" s="21"/>
      <c r="B112" s="7">
        <v>4</v>
      </c>
      <c r="C112">
        <v>0.11904110010000001</v>
      </c>
      <c r="D112">
        <v>8.9331798259999998E-2</v>
      </c>
      <c r="E112">
        <v>0.1181995124</v>
      </c>
      <c r="F112">
        <v>0.15078613160000001</v>
      </c>
      <c r="K112" s="9"/>
      <c r="L112" s="9"/>
      <c r="M112" s="5">
        <f t="shared" si="38"/>
        <v>0.13449282200000001</v>
      </c>
      <c r="N112" s="5" cm="1">
        <f t="array" ref="N112">IFERROR(_xlfn.STDEV.P(_xlfn._xlws.FILTER(E112:L112,E112:L112&gt;0,"")),"")</f>
        <v>1.6293309599999899E-2</v>
      </c>
      <c r="O112" s="5">
        <f t="shared" si="39"/>
        <v>1.1521109706131802E-2</v>
      </c>
      <c r="T112" s="19">
        <f t="shared" si="32"/>
        <v>2.4288718984462874E-7</v>
      </c>
      <c r="U112" s="19">
        <f t="shared" si="33"/>
        <v>2.080653761889263E-8</v>
      </c>
      <c r="V112" s="3">
        <f t="shared" si="34"/>
        <v>12.144359492231436</v>
      </c>
      <c r="W112" s="3">
        <f t="shared" si="35"/>
        <v>1.0403268809446315</v>
      </c>
      <c r="X112" s="3">
        <f t="shared" si="36"/>
        <v>21.776092882621885</v>
      </c>
      <c r="Y112" s="3">
        <f t="shared" si="37"/>
        <v>1.8654137175558911</v>
      </c>
    </row>
    <row r="113" spans="1:25" x14ac:dyDescent="0.2">
      <c r="A113" s="21"/>
      <c r="B113" s="7">
        <v>5</v>
      </c>
      <c r="C113">
        <v>0.1544676274</v>
      </c>
      <c r="D113">
        <v>0.1120126992</v>
      </c>
      <c r="E113">
        <v>0.14970104400000001</v>
      </c>
      <c r="F113">
        <v>0.19902391729999999</v>
      </c>
      <c r="K113" s="9"/>
      <c r="L113" s="9"/>
      <c r="M113" s="5">
        <f t="shared" si="38"/>
        <v>0.17436248064999998</v>
      </c>
      <c r="N113" s="5" cm="1">
        <f t="array" ref="N113">IFERROR(_xlfn.STDEV.P(_xlfn._xlws.FILTER(E113:L113,E113:L113&gt;0,"")),"")</f>
        <v>2.4661436650000059E-2</v>
      </c>
      <c r="O113" s="5">
        <f t="shared" si="39"/>
        <v>1.7438269089017494E-2</v>
      </c>
      <c r="T113" s="19">
        <f t="shared" si="32"/>
        <v>3.1488976370364919E-7</v>
      </c>
      <c r="U113" s="19">
        <f t="shared" si="33"/>
        <v>3.1492626236855329E-8</v>
      </c>
      <c r="V113" s="3">
        <f t="shared" si="34"/>
        <v>15.744488185182457</v>
      </c>
      <c r="W113" s="3">
        <f t="shared" si="35"/>
        <v>1.5746313118427664</v>
      </c>
      <c r="X113" s="3">
        <f t="shared" si="36"/>
        <v>28.231496056189233</v>
      </c>
      <c r="Y113" s="3">
        <f t="shared" si="37"/>
        <v>2.8234768350284085</v>
      </c>
    </row>
    <row r="114" spans="1:25" x14ac:dyDescent="0.2">
      <c r="A114" s="21"/>
      <c r="B114" s="7">
        <v>6</v>
      </c>
      <c r="C114">
        <v>0.19299881159999999</v>
      </c>
      <c r="D114">
        <v>0.13781796399999999</v>
      </c>
      <c r="E114">
        <v>0.18796081840000001</v>
      </c>
      <c r="F114">
        <v>0.2317989916</v>
      </c>
      <c r="K114" s="9"/>
      <c r="L114" s="9"/>
      <c r="M114" s="5">
        <f t="shared" si="38"/>
        <v>0.20987990500000001</v>
      </c>
      <c r="N114" s="5" cm="1">
        <f t="array" ref="N114">IFERROR(_xlfn.STDEV.P(_xlfn._xlws.FILTER(E114:L114,E114:L114&gt;0,"")),"")</f>
        <v>2.1919086600000078E-2</v>
      </c>
      <c r="O114" s="5">
        <f t="shared" si="39"/>
        <v>1.549913477227524E-2</v>
      </c>
      <c r="T114" s="19">
        <f t="shared" si="32"/>
        <v>3.790324239780443E-7</v>
      </c>
      <c r="U114" s="19">
        <f t="shared" si="33"/>
        <v>2.7990648377213043E-8</v>
      </c>
      <c r="V114" s="3">
        <f t="shared" si="34"/>
        <v>18.951621198902213</v>
      </c>
      <c r="W114" s="3">
        <f t="shared" si="35"/>
        <v>1.3995324188606522</v>
      </c>
      <c r="X114" s="3">
        <f t="shared" si="36"/>
        <v>33.98221732216949</v>
      </c>
      <c r="Y114" s="3">
        <f t="shared" si="37"/>
        <v>2.5095064062328936</v>
      </c>
    </row>
    <row r="115" spans="1:25" x14ac:dyDescent="0.2">
      <c r="A115" s="21"/>
      <c r="B115" s="7">
        <v>7</v>
      </c>
      <c r="C115">
        <v>0.22601702809999999</v>
      </c>
      <c r="D115">
        <v>0.16854721310000001</v>
      </c>
      <c r="E115">
        <v>0.22136954959999999</v>
      </c>
      <c r="F115">
        <v>0.2747412622</v>
      </c>
      <c r="K115" s="9"/>
      <c r="L115" s="9"/>
      <c r="M115" s="5">
        <f t="shared" si="38"/>
        <v>0.2480554059</v>
      </c>
      <c r="N115" s="5" cm="1">
        <f t="array" ref="N115">IFERROR(_xlfn.STDEV.P(_xlfn._xlws.FILTER(E115:L115,E115:L115&gt;0,"")),"")</f>
        <v>2.6685856300000112E-2</v>
      </c>
      <c r="O115" s="5">
        <f t="shared" si="39"/>
        <v>1.8869749951499828E-2</v>
      </c>
      <c r="T115" s="19">
        <f t="shared" si="32"/>
        <v>4.4797543518582535E-7</v>
      </c>
      <c r="U115" s="19">
        <f t="shared" si="33"/>
        <v>3.4077807801449899E-8</v>
      </c>
      <c r="V115" s="3">
        <f t="shared" si="34"/>
        <v>22.398771759291268</v>
      </c>
      <c r="W115" s="3">
        <f t="shared" si="35"/>
        <v>1.7038903900724949</v>
      </c>
      <c r="X115" s="3">
        <f t="shared" si="36"/>
        <v>40.163314878729174</v>
      </c>
      <c r="Y115" s="3">
        <f t="shared" si="37"/>
        <v>3.0552517339230945</v>
      </c>
    </row>
    <row r="116" spans="1:25" x14ac:dyDescent="0.2">
      <c r="A116" s="21"/>
      <c r="B116" s="7">
        <v>8</v>
      </c>
      <c r="C116">
        <v>0.24867328999999999</v>
      </c>
      <c r="D116">
        <v>0.19416303930000001</v>
      </c>
      <c r="E116">
        <v>0.25432485339999999</v>
      </c>
      <c r="F116">
        <v>0.314275682</v>
      </c>
      <c r="K116" s="9"/>
      <c r="L116" s="9"/>
      <c r="M116" s="5">
        <f t="shared" si="38"/>
        <v>0.2843002677</v>
      </c>
      <c r="N116" s="5" cm="1">
        <f t="array" ref="N116">IFERROR(_xlfn.STDEV.P(_xlfn._xlws.FILTER(E116:L116,E116:L116&gt;0,"")),"")</f>
        <v>2.9975414300000152E-2</v>
      </c>
      <c r="O116" s="5">
        <f t="shared" si="39"/>
        <v>2.1195818720406313E-2</v>
      </c>
      <c r="T116" s="19">
        <f t="shared" si="32"/>
        <v>5.1343181046293062E-7</v>
      </c>
      <c r="U116" s="19">
        <f t="shared" si="33"/>
        <v>3.8278569583852319E-8</v>
      </c>
      <c r="V116" s="3">
        <f t="shared" si="34"/>
        <v>25.671590523146531</v>
      </c>
      <c r="W116" s="3">
        <f t="shared" si="35"/>
        <v>1.9139284791926159</v>
      </c>
      <c r="X116" s="3">
        <f t="shared" si="36"/>
        <v>46.031817489779989</v>
      </c>
      <c r="Y116" s="3">
        <f t="shared" si="37"/>
        <v>3.4318717557936562</v>
      </c>
    </row>
    <row r="117" spans="1:25" x14ac:dyDescent="0.2">
      <c r="A117" s="21"/>
      <c r="B117" s="7">
        <v>9</v>
      </c>
      <c r="D117">
        <v>0.22474664450000001</v>
      </c>
      <c r="E117">
        <v>0.27319338920000003</v>
      </c>
      <c r="F117">
        <v>0.34324958919999998</v>
      </c>
      <c r="K117" s="9"/>
      <c r="L117" s="9"/>
      <c r="M117" s="5">
        <f t="shared" si="38"/>
        <v>0.30822148920000003</v>
      </c>
      <c r="N117" s="5" cm="1">
        <f t="array" ref="N117">IFERROR(_xlfn.STDEV.P(_xlfn._xlws.FILTER(E117:L117,E117:L117&gt;0,"")),"")</f>
        <v>3.5028099999999771E-2</v>
      </c>
      <c r="O117" s="5">
        <f t="shared" si="39"/>
        <v>2.4768607042080341E-2</v>
      </c>
      <c r="T117" s="19">
        <f t="shared" si="32"/>
        <v>5.5663231872340808E-7</v>
      </c>
      <c r="U117" s="19">
        <f t="shared" si="33"/>
        <v>4.4730843411232575E-8</v>
      </c>
      <c r="V117" s="3">
        <f t="shared" si="34"/>
        <v>27.831615936170401</v>
      </c>
      <c r="W117" s="3">
        <f t="shared" si="35"/>
        <v>2.2365421705616284</v>
      </c>
      <c r="X117" s="3">
        <f t="shared" si="36"/>
        <v>49.904966506236583</v>
      </c>
      <c r="Y117" s="3">
        <f t="shared" si="37"/>
        <v>4.0103514782484373</v>
      </c>
    </row>
    <row r="118" spans="1:25" x14ac:dyDescent="0.2">
      <c r="A118" s="21"/>
      <c r="B118" s="7">
        <v>10</v>
      </c>
      <c r="C118">
        <v>0.30474784970000002</v>
      </c>
      <c r="D118">
        <v>0.24710035320000001</v>
      </c>
      <c r="E118">
        <v>0.29824990029999998</v>
      </c>
      <c r="F118">
        <v>0.3789137602</v>
      </c>
      <c r="K118" s="9"/>
      <c r="L118" s="9"/>
      <c r="M118" s="5">
        <f t="shared" si="38"/>
        <v>0.33858183024999999</v>
      </c>
      <c r="N118" s="5" cm="1">
        <f t="array" ref="N118">IFERROR(_xlfn.STDEV.P(_xlfn._xlws.FILTER(E118:L118,E118:L118&gt;0,"")),"")</f>
        <v>4.0331929950000067E-2</v>
      </c>
      <c r="O118" s="5">
        <f t="shared" si="39"/>
        <v>2.8518981165985859E-2</v>
      </c>
      <c r="T118" s="19">
        <f t="shared" si="32"/>
        <v>6.1146154909199249E-7</v>
      </c>
      <c r="U118" s="19">
        <f t="shared" si="33"/>
        <v>5.1503828157001568E-8</v>
      </c>
      <c r="V118" s="3">
        <f t="shared" si="34"/>
        <v>30.573077454599623</v>
      </c>
      <c r="W118" s="3">
        <f t="shared" si="35"/>
        <v>2.5751914078500779</v>
      </c>
      <c r="X118" s="3">
        <f t="shared" si="36"/>
        <v>54.820690608247602</v>
      </c>
      <c r="Y118" s="3">
        <f t="shared" si="37"/>
        <v>4.6175845933863462</v>
      </c>
    </row>
    <row r="119" spans="1:25" x14ac:dyDescent="0.2">
      <c r="A119" s="21"/>
      <c r="B119" s="7">
        <v>20</v>
      </c>
      <c r="C119">
        <v>0.49040132759999999</v>
      </c>
      <c r="D119">
        <v>0.4466319084</v>
      </c>
      <c r="E119">
        <v>0.53263789419999996</v>
      </c>
      <c r="F119">
        <v>0.58283358809999997</v>
      </c>
      <c r="K119" s="9"/>
      <c r="L119" s="9"/>
      <c r="M119" s="5">
        <f t="shared" si="38"/>
        <v>0.55773574114999991</v>
      </c>
      <c r="N119" s="5" cm="1">
        <f t="array" ref="N119">IFERROR(_xlfn.STDEV.P(_xlfn._xlws.FILTER(E119:L119,E119:L119&gt;0,"")),"")</f>
        <v>2.5097846950000002E-2</v>
      </c>
      <c r="O119" s="5">
        <f t="shared" si="39"/>
        <v>1.7746857771527111E-2</v>
      </c>
      <c r="T119" s="19">
        <f t="shared" si="32"/>
        <v>1.0072423556093926E-6</v>
      </c>
      <c r="U119" s="19">
        <f t="shared" si="33"/>
        <v>3.2049921688003031E-8</v>
      </c>
      <c r="V119" s="3">
        <f t="shared" si="34"/>
        <v>50.362117780469632</v>
      </c>
      <c r="W119" s="3">
        <f t="shared" si="35"/>
        <v>1.6024960844001515</v>
      </c>
      <c r="X119" s="3">
        <f t="shared" si="36"/>
        <v>90.304487054635203</v>
      </c>
      <c r="Y119" s="3">
        <f t="shared" si="37"/>
        <v>2.8734412547864787</v>
      </c>
    </row>
    <row r="120" spans="1:25" x14ac:dyDescent="0.2">
      <c r="A120" s="21"/>
      <c r="B120" s="7">
        <v>30</v>
      </c>
      <c r="C120">
        <v>0.6159724593</v>
      </c>
      <c r="D120">
        <v>0.55653029679999999</v>
      </c>
      <c r="E120">
        <v>0.63072687390000004</v>
      </c>
      <c r="F120">
        <v>0.66600233320000002</v>
      </c>
      <c r="K120" s="9"/>
      <c r="L120" s="9"/>
      <c r="M120" s="5">
        <f t="shared" si="38"/>
        <v>0.64836460355000003</v>
      </c>
      <c r="N120" s="5" cm="1">
        <f t="array" ref="N120">IFERROR(_xlfn.STDEV.P(_xlfn._xlws.FILTER(E120:L120,E120:L120&gt;0,"")),"")</f>
        <v>1.7637729649999989E-2</v>
      </c>
      <c r="O120" s="5">
        <f t="shared" si="39"/>
        <v>1.2471758240250022E-2</v>
      </c>
      <c r="T120" s="19">
        <f t="shared" si="32"/>
        <v>1.1709134674189996E-6</v>
      </c>
      <c r="U120" s="19">
        <f t="shared" si="33"/>
        <v>2.2523360476412042E-8</v>
      </c>
      <c r="V120" s="3">
        <f t="shared" si="34"/>
        <v>58.54567337094997</v>
      </c>
      <c r="W120" s="3">
        <f t="shared" si="35"/>
        <v>1.126168023820602</v>
      </c>
      <c r="X120" s="3">
        <f t="shared" si="36"/>
        <v>104.97844880308271</v>
      </c>
      <c r="Y120" s="3">
        <f t="shared" si="37"/>
        <v>2.0193357668507343</v>
      </c>
    </row>
    <row r="121" spans="1:25" x14ac:dyDescent="0.2">
      <c r="A121" s="21"/>
      <c r="B121" s="7">
        <v>60</v>
      </c>
      <c r="C121">
        <v>0.75345891710000001</v>
      </c>
      <c r="D121">
        <v>0.70478755240000002</v>
      </c>
      <c r="E121">
        <v>0.77499181029999997</v>
      </c>
      <c r="F121">
        <v>0.82179421190000002</v>
      </c>
      <c r="K121" s="9"/>
      <c r="L121" s="9"/>
      <c r="M121" s="5">
        <f t="shared" si="38"/>
        <v>0.79839301109999994</v>
      </c>
      <c r="N121" s="5" cm="1">
        <f t="array" ref="N121">IFERROR(_xlfn.STDEV.P(_xlfn._xlws.FILTER(E121:L121,E121:L121&gt;0,"")),"")</f>
        <v>2.3401200800000022E-2</v>
      </c>
      <c r="O121" s="5">
        <f t="shared" si="39"/>
        <v>1.6547147773588074E-2</v>
      </c>
      <c r="T121" s="19">
        <f t="shared" si="32"/>
        <v>1.4418571338897958E-6</v>
      </c>
      <c r="U121" s="19">
        <f t="shared" si="33"/>
        <v>2.9883306505908634E-8</v>
      </c>
      <c r="V121" s="3">
        <f t="shared" si="34"/>
        <v>72.092856694489782</v>
      </c>
      <c r="W121" s="3">
        <f t="shared" si="35"/>
        <v>1.4941653252954317</v>
      </c>
      <c r="X121" s="3">
        <f t="shared" si="36"/>
        <v>129.26994993494719</v>
      </c>
      <c r="Y121" s="3">
        <f t="shared" si="37"/>
        <v>2.6791929970814636</v>
      </c>
    </row>
    <row r="122" spans="1:25" x14ac:dyDescent="0.2">
      <c r="A122" s="21"/>
      <c r="B122" s="7">
        <v>120</v>
      </c>
      <c r="C122">
        <v>0.87442219259999998</v>
      </c>
      <c r="D122">
        <v>0.80728620289999997</v>
      </c>
      <c r="E122">
        <v>0.88361787800000002</v>
      </c>
      <c r="F122">
        <v>0.87659376860000005</v>
      </c>
      <c r="K122" s="9"/>
      <c r="L122" s="9"/>
      <c r="M122" s="5">
        <f t="shared" si="38"/>
        <v>0.88010582330000009</v>
      </c>
      <c r="N122" s="5" cm="1">
        <f t="array" ref="N122">IFERROR(_xlfn.STDEV.P(_xlfn._xlws.FILTER(E122:L122,E122:L122&gt;0,"")),"")</f>
        <v>3.5120546999999891E-3</v>
      </c>
      <c r="O122" s="5">
        <f t="shared" si="39"/>
        <v>2.483397694268078E-3</v>
      </c>
      <c r="T122" s="19">
        <f t="shared" si="32"/>
        <v>1.5894263129316328E-6</v>
      </c>
      <c r="U122" s="19">
        <f t="shared" si="33"/>
        <v>4.4848898123901661E-9</v>
      </c>
      <c r="V122" s="3">
        <f t="shared" si="34"/>
        <v>79.47131564658163</v>
      </c>
      <c r="W122" s="3">
        <f t="shared" si="35"/>
        <v>0.22424449061950827</v>
      </c>
      <c r="X122" s="3">
        <f t="shared" si="36"/>
        <v>142.50029012490501</v>
      </c>
      <c r="Y122" s="3">
        <f t="shared" si="37"/>
        <v>0.40209356938670443</v>
      </c>
    </row>
    <row r="123" spans="1:25" x14ac:dyDescent="0.2">
      <c r="T123" s="19"/>
      <c r="U123" s="19"/>
    </row>
    <row r="124" spans="1:25" x14ac:dyDescent="0.2">
      <c r="T124" s="19"/>
      <c r="U124" s="19"/>
    </row>
    <row r="125" spans="1:25" x14ac:dyDescent="0.2">
      <c r="T125" s="19"/>
      <c r="U125" s="19"/>
    </row>
    <row r="126" spans="1:25" x14ac:dyDescent="0.2">
      <c r="T126" s="19"/>
      <c r="U126" s="19"/>
    </row>
    <row r="127" spans="1:25" x14ac:dyDescent="0.2">
      <c r="T127" s="19"/>
      <c r="U127" s="19"/>
    </row>
    <row r="128" spans="1:25" x14ac:dyDescent="0.2">
      <c r="T128" s="19"/>
      <c r="U128" s="19"/>
    </row>
    <row r="129" spans="20:21" x14ac:dyDescent="0.2">
      <c r="T129" s="19"/>
      <c r="U129" s="19"/>
    </row>
    <row r="130" spans="20:21" x14ac:dyDescent="0.2">
      <c r="T130" s="19"/>
      <c r="U130" s="19"/>
    </row>
    <row r="131" spans="20:21" x14ac:dyDescent="0.2">
      <c r="T131" s="19"/>
      <c r="U131" s="19"/>
    </row>
    <row r="132" spans="20:21" x14ac:dyDescent="0.2">
      <c r="T132" s="19"/>
      <c r="U132" s="19"/>
    </row>
    <row r="133" spans="20:21" x14ac:dyDescent="0.2">
      <c r="T133" s="19"/>
      <c r="U133" s="19"/>
    </row>
    <row r="134" spans="20:21" x14ac:dyDescent="0.2">
      <c r="T134" s="19"/>
      <c r="U134" s="19"/>
    </row>
    <row r="135" spans="20:21" x14ac:dyDescent="0.2">
      <c r="T135" s="19"/>
      <c r="U135" s="19"/>
    </row>
    <row r="136" spans="20:21" x14ac:dyDescent="0.2">
      <c r="T136" s="19"/>
      <c r="U136" s="19"/>
    </row>
    <row r="137" spans="20:21" x14ac:dyDescent="0.2">
      <c r="T137" s="19"/>
      <c r="U137" s="19"/>
    </row>
    <row r="138" spans="20:21" x14ac:dyDescent="0.2">
      <c r="T138" s="19"/>
      <c r="U138" s="19"/>
    </row>
    <row r="139" spans="20:21" x14ac:dyDescent="0.2">
      <c r="T139" s="19"/>
      <c r="U139" s="19"/>
    </row>
    <row r="140" spans="20:21" x14ac:dyDescent="0.2">
      <c r="T140" s="19"/>
      <c r="U140" s="19"/>
    </row>
    <row r="141" spans="20:21" x14ac:dyDescent="0.2">
      <c r="T141" s="19"/>
      <c r="U141" s="19"/>
    </row>
    <row r="142" spans="20:21" x14ac:dyDescent="0.2">
      <c r="T142" s="19"/>
      <c r="U142" s="19"/>
    </row>
    <row r="143" spans="20:21" x14ac:dyDescent="0.2">
      <c r="T143" s="19"/>
      <c r="U143" s="19"/>
    </row>
    <row r="144" spans="20:21" x14ac:dyDescent="0.2">
      <c r="T144" s="19"/>
      <c r="U144" s="19"/>
    </row>
    <row r="145" spans="20:21" x14ac:dyDescent="0.2">
      <c r="T145" s="19"/>
      <c r="U145" s="19"/>
    </row>
    <row r="146" spans="20:21" x14ac:dyDescent="0.2">
      <c r="T146" s="19"/>
      <c r="U146" s="19"/>
    </row>
    <row r="147" spans="20:21" x14ac:dyDescent="0.2">
      <c r="T147" s="19"/>
      <c r="U147" s="19"/>
    </row>
    <row r="148" spans="20:21" x14ac:dyDescent="0.2">
      <c r="T148" s="19"/>
      <c r="U148" s="19"/>
    </row>
    <row r="149" spans="20:21" x14ac:dyDescent="0.2">
      <c r="T149" s="19"/>
      <c r="U149" s="19"/>
    </row>
    <row r="150" spans="20:21" x14ac:dyDescent="0.2">
      <c r="T150" s="19"/>
      <c r="U150" s="19"/>
    </row>
    <row r="151" spans="20:21" x14ac:dyDescent="0.2">
      <c r="T151" s="19"/>
      <c r="U151" s="19"/>
    </row>
    <row r="152" spans="20:21" x14ac:dyDescent="0.2">
      <c r="T152" s="19"/>
      <c r="U152" s="19"/>
    </row>
    <row r="153" spans="20:21" x14ac:dyDescent="0.2">
      <c r="T153" s="19"/>
      <c r="U153" s="19"/>
    </row>
    <row r="154" spans="20:21" x14ac:dyDescent="0.2">
      <c r="T154" s="19"/>
      <c r="U154" s="19"/>
    </row>
    <row r="155" spans="20:21" x14ac:dyDescent="0.2">
      <c r="T155" s="19"/>
      <c r="U155" s="19"/>
    </row>
    <row r="156" spans="20:21" x14ac:dyDescent="0.2">
      <c r="T156" s="19"/>
      <c r="U156" s="19"/>
    </row>
    <row r="157" spans="20:21" x14ac:dyDescent="0.2">
      <c r="T157" s="19"/>
      <c r="U157" s="19"/>
    </row>
    <row r="158" spans="20:21" x14ac:dyDescent="0.2">
      <c r="T158" s="19"/>
      <c r="U158" s="19"/>
    </row>
    <row r="159" spans="20:21" x14ac:dyDescent="0.2">
      <c r="T159" s="19"/>
      <c r="U159" s="19"/>
    </row>
    <row r="160" spans="20:21" x14ac:dyDescent="0.2">
      <c r="T160" s="19"/>
      <c r="U160" s="19"/>
    </row>
    <row r="161" spans="20:21" x14ac:dyDescent="0.2">
      <c r="T161" s="19"/>
      <c r="U161" s="19"/>
    </row>
    <row r="162" spans="20:21" x14ac:dyDescent="0.2">
      <c r="T162" s="19"/>
      <c r="U162" s="19"/>
    </row>
    <row r="163" spans="20:21" x14ac:dyDescent="0.2">
      <c r="T163" s="19"/>
      <c r="U163" s="19"/>
    </row>
    <row r="164" spans="20:21" x14ac:dyDescent="0.2">
      <c r="T164" s="19"/>
      <c r="U164" s="19"/>
    </row>
    <row r="165" spans="20:21" x14ac:dyDescent="0.2">
      <c r="T165" s="19"/>
      <c r="U165" s="19"/>
    </row>
    <row r="166" spans="20:21" x14ac:dyDescent="0.2">
      <c r="T166" s="19"/>
      <c r="U166" s="19"/>
    </row>
    <row r="167" spans="20:21" x14ac:dyDescent="0.2">
      <c r="T167" s="19"/>
      <c r="U167" s="19"/>
    </row>
    <row r="168" spans="20:21" x14ac:dyDescent="0.2">
      <c r="T168" s="19"/>
      <c r="U168" s="19"/>
    </row>
    <row r="169" spans="20:21" x14ac:dyDescent="0.2">
      <c r="T169" s="19"/>
      <c r="U169" s="19"/>
    </row>
    <row r="170" spans="20:21" x14ac:dyDescent="0.2">
      <c r="T170" s="19"/>
      <c r="U170" s="19"/>
    </row>
    <row r="171" spans="20:21" x14ac:dyDescent="0.2">
      <c r="T171" s="19"/>
      <c r="U171" s="19"/>
    </row>
    <row r="172" spans="20:21" x14ac:dyDescent="0.2">
      <c r="T172" s="19"/>
      <c r="U172" s="19"/>
    </row>
    <row r="173" spans="20:21" x14ac:dyDescent="0.2">
      <c r="T173" s="19"/>
      <c r="U173" s="19"/>
    </row>
    <row r="174" spans="20:21" x14ac:dyDescent="0.2">
      <c r="T174" s="19"/>
      <c r="U174" s="19"/>
    </row>
    <row r="175" spans="20:21" x14ac:dyDescent="0.2">
      <c r="T175" s="19"/>
      <c r="U175" s="19"/>
    </row>
    <row r="176" spans="20:21" x14ac:dyDescent="0.2">
      <c r="T176" s="19"/>
      <c r="U176" s="19"/>
    </row>
    <row r="177" spans="20:21" x14ac:dyDescent="0.2">
      <c r="T177" s="19"/>
      <c r="U177" s="19"/>
    </row>
    <row r="178" spans="20:21" x14ac:dyDescent="0.2">
      <c r="T178" s="19"/>
      <c r="U178" s="19"/>
    </row>
    <row r="179" spans="20:21" x14ac:dyDescent="0.2">
      <c r="T179" s="19"/>
      <c r="U179" s="19"/>
    </row>
    <row r="180" spans="20:21" x14ac:dyDescent="0.2">
      <c r="T180" s="19"/>
      <c r="U180" s="19"/>
    </row>
    <row r="181" spans="20:21" x14ac:dyDescent="0.2">
      <c r="T181" s="19"/>
      <c r="U181" s="19"/>
    </row>
    <row r="182" spans="20:21" x14ac:dyDescent="0.2">
      <c r="T182" s="19"/>
      <c r="U182" s="19"/>
    </row>
    <row r="183" spans="20:21" x14ac:dyDescent="0.2">
      <c r="T183" s="19"/>
      <c r="U183" s="19"/>
    </row>
    <row r="184" spans="20:21" x14ac:dyDescent="0.2">
      <c r="T184" s="19"/>
      <c r="U184" s="19"/>
    </row>
    <row r="185" spans="20:21" x14ac:dyDescent="0.2">
      <c r="T185" s="19"/>
      <c r="U185" s="19"/>
    </row>
    <row r="186" spans="20:21" x14ac:dyDescent="0.2">
      <c r="T186" s="19"/>
      <c r="U186" s="19"/>
    </row>
    <row r="187" spans="20:21" x14ac:dyDescent="0.2">
      <c r="T187" s="19"/>
      <c r="U187" s="19"/>
    </row>
    <row r="188" spans="20:21" x14ac:dyDescent="0.2">
      <c r="T188" s="19"/>
      <c r="U188" s="19"/>
    </row>
    <row r="189" spans="20:21" x14ac:dyDescent="0.2">
      <c r="T189" s="19"/>
      <c r="U189" s="19"/>
    </row>
    <row r="190" spans="20:21" x14ac:dyDescent="0.2">
      <c r="T190" s="19"/>
      <c r="U190" s="19"/>
    </row>
    <row r="191" spans="20:21" x14ac:dyDescent="0.2">
      <c r="T191" s="19"/>
      <c r="U191" s="19"/>
    </row>
    <row r="192" spans="20:21" x14ac:dyDescent="0.2">
      <c r="T192" s="19"/>
      <c r="U192" s="19"/>
    </row>
    <row r="193" spans="20:21" x14ac:dyDescent="0.2">
      <c r="T193" s="19"/>
      <c r="U193" s="19"/>
    </row>
    <row r="194" spans="20:21" x14ac:dyDescent="0.2">
      <c r="T194" s="19"/>
      <c r="U194" s="19"/>
    </row>
    <row r="195" spans="20:21" x14ac:dyDescent="0.2">
      <c r="T195" s="19"/>
      <c r="U195" s="19"/>
    </row>
    <row r="196" spans="20:21" x14ac:dyDescent="0.2">
      <c r="T196" s="19"/>
      <c r="U196" s="19"/>
    </row>
    <row r="197" spans="20:21" x14ac:dyDescent="0.2">
      <c r="T197" s="19"/>
      <c r="U197" s="19"/>
    </row>
    <row r="198" spans="20:21" x14ac:dyDescent="0.2">
      <c r="T198" s="19"/>
      <c r="U198" s="19"/>
    </row>
    <row r="199" spans="20:21" x14ac:dyDescent="0.2">
      <c r="T199" s="19"/>
      <c r="U199" s="19"/>
    </row>
    <row r="200" spans="20:21" x14ac:dyDescent="0.2">
      <c r="T200" s="19"/>
      <c r="U200" s="19"/>
    </row>
    <row r="201" spans="20:21" x14ac:dyDescent="0.2">
      <c r="T201" s="19"/>
      <c r="U201" s="19"/>
    </row>
    <row r="202" spans="20:21" x14ac:dyDescent="0.2">
      <c r="T202" s="19"/>
      <c r="U202" s="19"/>
    </row>
    <row r="203" spans="20:21" x14ac:dyDescent="0.2">
      <c r="T203" s="19"/>
      <c r="U203" s="19"/>
    </row>
    <row r="204" spans="20:21" x14ac:dyDescent="0.2">
      <c r="T204" s="19"/>
      <c r="U204" s="19"/>
    </row>
  </sheetData>
  <mergeCells count="12">
    <mergeCell ref="T2:U2"/>
    <mergeCell ref="V2:W2"/>
    <mergeCell ref="X2:Y2"/>
    <mergeCell ref="A108:A122"/>
    <mergeCell ref="A93:A107"/>
    <mergeCell ref="A1:N1"/>
    <mergeCell ref="A78:A92"/>
    <mergeCell ref="A3:A17"/>
    <mergeCell ref="A18:A32"/>
    <mergeCell ref="A33:A47"/>
    <mergeCell ref="A48:A62"/>
    <mergeCell ref="A63:A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3515-881D-0149-A3DE-D86C6B34DC17}">
  <dimension ref="A1:Q23"/>
  <sheetViews>
    <sheetView tabSelected="1" workbookViewId="0">
      <selection activeCell="E14" sqref="E14"/>
    </sheetView>
  </sheetViews>
  <sheetFormatPr baseColWidth="10" defaultRowHeight="15" x14ac:dyDescent="0.2"/>
  <cols>
    <col min="2" max="3" width="11.6640625" bestFit="1" customWidth="1"/>
  </cols>
  <sheetData>
    <row r="1" spans="1:17" x14ac:dyDescent="0.2">
      <c r="A1" s="16" t="s">
        <v>23</v>
      </c>
      <c r="B1" s="22" t="s">
        <v>97</v>
      </c>
      <c r="C1" s="22"/>
      <c r="D1" s="22" t="s">
        <v>98</v>
      </c>
      <c r="E1" s="22"/>
      <c r="F1" s="22" t="s">
        <v>99</v>
      </c>
      <c r="G1" s="22"/>
      <c r="H1" s="22" t="s">
        <v>100</v>
      </c>
      <c r="I1" s="22"/>
      <c r="J1" s="22" t="s">
        <v>101</v>
      </c>
      <c r="K1" s="22"/>
      <c r="L1" s="21" t="s">
        <v>102</v>
      </c>
      <c r="M1" s="21"/>
      <c r="N1" s="21" t="s">
        <v>103</v>
      </c>
      <c r="O1" s="21"/>
      <c r="P1" s="22" t="s">
        <v>104</v>
      </c>
      <c r="Q1" s="22"/>
    </row>
    <row r="2" spans="1:17" x14ac:dyDescent="0.2">
      <c r="A2" s="16"/>
      <c r="B2" s="13" t="s">
        <v>94</v>
      </c>
      <c r="C2" s="13" t="s">
        <v>95</v>
      </c>
      <c r="D2" s="13" t="s">
        <v>94</v>
      </c>
      <c r="E2" s="13" t="s">
        <v>95</v>
      </c>
      <c r="F2" s="13" t="s">
        <v>94</v>
      </c>
      <c r="G2" s="13" t="s">
        <v>95</v>
      </c>
      <c r="H2" s="13" t="s">
        <v>94</v>
      </c>
      <c r="I2" s="13" t="s">
        <v>95</v>
      </c>
      <c r="J2" s="13" t="s">
        <v>94</v>
      </c>
      <c r="K2" s="13" t="s">
        <v>95</v>
      </c>
      <c r="L2" s="13" t="s">
        <v>94</v>
      </c>
      <c r="M2" s="13" t="s">
        <v>95</v>
      </c>
      <c r="N2" s="13" t="s">
        <v>94</v>
      </c>
      <c r="O2" s="13" t="s">
        <v>95</v>
      </c>
      <c r="P2" s="13" t="s">
        <v>94</v>
      </c>
      <c r="Q2" s="13" t="s">
        <v>95</v>
      </c>
    </row>
    <row r="3" spans="1:17" s="19" customFormat="1" x14ac:dyDescent="0.2">
      <c r="A3">
        <v>1</v>
      </c>
      <c r="B3" s="3" cm="1">
        <f t="array" ref="B3:B16">Analysis!V4:V17</f>
        <v>2.3311292645021515</v>
      </c>
      <c r="C3" s="3" cm="1">
        <f t="array" ref="C3:C16">Analysis!W4:W17</f>
        <v>0.30709779776234075</v>
      </c>
      <c r="D3" s="3" cm="1">
        <f t="array" ref="D3:D16">Analysis!V19:V32</f>
        <v>1.6541607975023382</v>
      </c>
      <c r="E3" s="3" cm="1">
        <f t="array" ref="E3:E16">Analysis!W19:W32</f>
        <v>0.14407332018562344</v>
      </c>
      <c r="F3" s="3" cm="1">
        <f t="array" ref="F3:F16">Analysis!V34:V47</f>
        <v>1.3653874369546113</v>
      </c>
      <c r="G3" s="3" cm="1">
        <f t="array" ref="G3:G16">Analysis!W34:W47</f>
        <v>0.23047515249096617</v>
      </c>
      <c r="H3" s="3" cm="1">
        <f t="array" ref="H3:H16">Analysis!V49:V62</f>
        <v>0.81340977169321926</v>
      </c>
      <c r="I3" s="3" cm="1">
        <f t="array" ref="I3:I16">Analysis!W49:W62</f>
        <v>0.29065133070717936</v>
      </c>
      <c r="J3" s="3" cm="1">
        <f t="array" ref="J3:J16">Analysis!V64:V77</f>
        <v>1.4435644128994021</v>
      </c>
      <c r="K3" s="3" cm="1">
        <f t="array" ref="K3:K16">Analysis!W64:W77</f>
        <v>0.34268811085560025</v>
      </c>
      <c r="L3" s="3" cm="1">
        <f t="array" ref="L3:L16">Analysis!V79:V92</f>
        <v>2.7727083786121525</v>
      </c>
      <c r="M3" s="3" cm="1">
        <f t="array" ref="M3:M16">Analysis!W79:W92</f>
        <v>0.64233507403865719</v>
      </c>
      <c r="N3" s="3" cm="1">
        <f t="array" ref="N3:N16">Analysis!V109:V122</f>
        <v>0.89562593908970856</v>
      </c>
      <c r="O3" s="3" cm="1">
        <f t="array" ref="O3:O16">Analysis!W109:W122</f>
        <v>0.27028258105653835</v>
      </c>
      <c r="P3" s="3" cm="1">
        <f t="array" ref="P3:P16">Analysis!V94:V107</f>
        <v>0.68814771232266192</v>
      </c>
      <c r="Q3" s="3" cm="1">
        <f t="array" ref="Q3:Q16">Analysis!W94:W107</f>
        <v>0.13492423068971315</v>
      </c>
    </row>
    <row r="4" spans="1:17" s="19" customFormat="1" x14ac:dyDescent="0.2">
      <c r="A4">
        <v>2</v>
      </c>
      <c r="B4" s="3">
        <v>6.5663876985770653</v>
      </c>
      <c r="C4" s="3">
        <v>0.41967253703836532</v>
      </c>
      <c r="D4" s="3">
        <v>6.5747199597119996</v>
      </c>
      <c r="E4" s="3">
        <v>0.10478591788884478</v>
      </c>
      <c r="F4" s="3">
        <v>4.673671048064107</v>
      </c>
      <c r="G4" s="3">
        <v>0.34273836385663725</v>
      </c>
      <c r="H4" s="3">
        <v>3.2489061603167788</v>
      </c>
      <c r="I4" s="3">
        <v>0.60373703395682432</v>
      </c>
      <c r="J4" s="3">
        <v>3.4334259179656264</v>
      </c>
      <c r="K4" s="3">
        <v>0.26679768577013468</v>
      </c>
      <c r="L4" s="3">
        <v>6.4130960821478089</v>
      </c>
      <c r="M4" s="3">
        <v>0.42785703950006776</v>
      </c>
      <c r="N4" s="3">
        <v>4.9222176206437842</v>
      </c>
      <c r="O4" s="3">
        <v>0.74232547032548479</v>
      </c>
      <c r="P4" s="3">
        <v>3.2218962442226733</v>
      </c>
      <c r="Q4" s="3">
        <v>0.48364389537969593</v>
      </c>
    </row>
    <row r="5" spans="1:17" s="19" customFormat="1" x14ac:dyDescent="0.2">
      <c r="A5">
        <v>3</v>
      </c>
      <c r="B5" s="3">
        <v>10.408334628237174</v>
      </c>
      <c r="C5" s="3">
        <v>0.81958902105204257</v>
      </c>
      <c r="D5" s="3">
        <v>10.095934930718558</v>
      </c>
      <c r="E5" s="3">
        <v>0.15949852759575683</v>
      </c>
      <c r="F5" s="3">
        <v>7.5697213070622702</v>
      </c>
      <c r="G5" s="3">
        <v>1.0832015812344615</v>
      </c>
      <c r="H5" s="3">
        <v>6.7177276592320618</v>
      </c>
      <c r="I5" s="3">
        <v>1.7910445347730886</v>
      </c>
      <c r="J5" s="3">
        <v>7.4059361600720708</v>
      </c>
      <c r="K5" s="3">
        <v>0.54842805637432113</v>
      </c>
      <c r="L5" s="3">
        <v>8.9293365853594437</v>
      </c>
      <c r="M5" s="3">
        <v>0.68128095160312063</v>
      </c>
      <c r="N5" s="3">
        <v>8.6653752075829242</v>
      </c>
      <c r="O5" s="3">
        <v>0.9701580719939622</v>
      </c>
      <c r="P5" s="3">
        <v>5.8921613692535537</v>
      </c>
      <c r="Q5" s="3">
        <v>0.5548515615705415</v>
      </c>
    </row>
    <row r="6" spans="1:17" s="19" customFormat="1" x14ac:dyDescent="0.2">
      <c r="A6">
        <v>4</v>
      </c>
      <c r="B6" s="3">
        <v>13.280335360076551</v>
      </c>
      <c r="C6" s="3">
        <v>1.2526860342904835</v>
      </c>
      <c r="D6" s="3">
        <v>12.698490840788882</v>
      </c>
      <c r="E6" s="3">
        <v>0.25610151629265215</v>
      </c>
      <c r="F6" s="3">
        <v>10.150842479591141</v>
      </c>
      <c r="G6" s="3">
        <v>1.2653977070616909</v>
      </c>
      <c r="H6" s="3">
        <v>9.1144884084856503</v>
      </c>
      <c r="I6" s="3">
        <v>2.4275970421998507</v>
      </c>
      <c r="J6" s="3">
        <v>9.9637490461320102</v>
      </c>
      <c r="K6" s="3">
        <v>0.67327888062128094</v>
      </c>
      <c r="L6" s="3">
        <v>11.127026939929022</v>
      </c>
      <c r="M6" s="3">
        <v>0.75147235896394537</v>
      </c>
      <c r="N6" s="3">
        <v>12.144359492231436</v>
      </c>
      <c r="O6" s="3">
        <v>1.0403268809446315</v>
      </c>
      <c r="P6" s="3">
        <v>8.738882673282518</v>
      </c>
      <c r="Q6" s="3">
        <v>0.47127500069221218</v>
      </c>
    </row>
    <row r="7" spans="1:17" s="19" customFormat="1" x14ac:dyDescent="0.2">
      <c r="A7">
        <v>5</v>
      </c>
      <c r="B7" s="3">
        <v>16.707817000441711</v>
      </c>
      <c r="C7" s="3">
        <v>1.3272876964351339</v>
      </c>
      <c r="D7" s="3">
        <v>15.332361887054514</v>
      </c>
      <c r="E7" s="3">
        <v>0.15588954593869961</v>
      </c>
      <c r="F7" s="3">
        <v>12.770399926111326</v>
      </c>
      <c r="G7" s="3">
        <v>1.515484276692616</v>
      </c>
      <c r="H7" s="3">
        <v>11.467497009084818</v>
      </c>
      <c r="I7" s="3">
        <v>3.1668923553369548</v>
      </c>
      <c r="J7" s="3">
        <v>16.015874142040342</v>
      </c>
      <c r="K7" s="3">
        <v>1.1753650847241823</v>
      </c>
      <c r="L7" s="3">
        <v>18.727739935296196</v>
      </c>
      <c r="M7" s="3">
        <v>3.9962676582245948</v>
      </c>
      <c r="N7" s="3">
        <v>15.744488185182457</v>
      </c>
      <c r="O7" s="3">
        <v>1.5746313118427664</v>
      </c>
      <c r="P7" s="3">
        <v>11.307769440373045</v>
      </c>
      <c r="Q7" s="3">
        <v>0.50348687548622995</v>
      </c>
    </row>
    <row r="8" spans="1:17" s="19" customFormat="1" x14ac:dyDescent="0.2">
      <c r="A8">
        <v>6</v>
      </c>
      <c r="B8" s="3">
        <v>19.447469435328003</v>
      </c>
      <c r="C8" s="3">
        <v>1.6168528112128708</v>
      </c>
      <c r="D8" s="3">
        <v>17.714817558836419</v>
      </c>
      <c r="E8" s="3">
        <v>0.23255665733880213</v>
      </c>
      <c r="F8" s="3">
        <v>14.187111718140388</v>
      </c>
      <c r="G8" s="3">
        <v>1.8289536492736089</v>
      </c>
      <c r="H8" s="3">
        <v>13.33365087693454</v>
      </c>
      <c r="I8" s="3">
        <v>3.1376124378374564</v>
      </c>
      <c r="J8" s="3">
        <v>17.500225499894288</v>
      </c>
      <c r="K8" s="3">
        <v>0.6179258656408656</v>
      </c>
      <c r="L8" s="3">
        <v>15.872447403336469</v>
      </c>
      <c r="M8" s="3">
        <v>0.82599780751938068</v>
      </c>
      <c r="N8" s="3">
        <v>18.951621198902213</v>
      </c>
      <c r="O8" s="3">
        <v>1.3995324188606522</v>
      </c>
      <c r="P8" s="3">
        <v>14.117590964373854</v>
      </c>
      <c r="Q8" s="3">
        <v>0.6120941454866422</v>
      </c>
    </row>
    <row r="9" spans="1:17" s="19" customFormat="1" x14ac:dyDescent="0.2">
      <c r="A9">
        <v>7</v>
      </c>
      <c r="B9" s="3">
        <v>21.757350284238772</v>
      </c>
      <c r="C9" s="3">
        <v>1.7993600269793484</v>
      </c>
      <c r="D9" s="3">
        <v>20.286086147337365</v>
      </c>
      <c r="E9" s="3">
        <v>7.4666383801846009E-2</v>
      </c>
      <c r="F9" s="3">
        <v>17.761518899713778</v>
      </c>
      <c r="G9" s="3">
        <v>1.6903537359325311</v>
      </c>
      <c r="H9" s="3">
        <v>15.819992540413725</v>
      </c>
      <c r="I9" s="3">
        <v>3.5906540930757682</v>
      </c>
      <c r="J9" s="3">
        <v>20.119557340632014</v>
      </c>
      <c r="K9" s="3">
        <v>0.22010620664433286</v>
      </c>
      <c r="L9" s="3">
        <v>18.490134326947366</v>
      </c>
      <c r="M9" s="3">
        <v>0.62208365258097575</v>
      </c>
      <c r="N9" s="3">
        <v>22.398771759291268</v>
      </c>
      <c r="O9" s="3">
        <v>1.7038903900724949</v>
      </c>
      <c r="P9" s="3">
        <v>16.65644960820077</v>
      </c>
      <c r="Q9" s="3">
        <v>0.80227711032161686</v>
      </c>
    </row>
    <row r="10" spans="1:17" s="19" customFormat="1" x14ac:dyDescent="0.2">
      <c r="A10">
        <v>8</v>
      </c>
      <c r="B10" s="3">
        <v>24.33607654102234</v>
      </c>
      <c r="C10" s="3">
        <v>1.7709448628011706</v>
      </c>
      <c r="D10" s="3">
        <v>22.29447627887096</v>
      </c>
      <c r="E10" s="3">
        <v>0.20775882365658654</v>
      </c>
      <c r="F10" s="3">
        <v>20.472365871303957</v>
      </c>
      <c r="G10" s="3">
        <v>2.0970275233098592</v>
      </c>
      <c r="H10" s="3">
        <v>17.859182459499671</v>
      </c>
      <c r="I10" s="3">
        <v>4.0128363080815737</v>
      </c>
      <c r="J10" s="3">
        <v>22.503967855989316</v>
      </c>
      <c r="K10" s="3">
        <v>4.9550904302336406E-2</v>
      </c>
      <c r="L10" s="3">
        <v>21.80238202969495</v>
      </c>
      <c r="M10" s="3">
        <v>1.0996067191066894</v>
      </c>
      <c r="N10" s="3">
        <v>25.671590523146531</v>
      </c>
      <c r="O10" s="3">
        <v>1.9139284791926159</v>
      </c>
      <c r="P10" s="3">
        <v>19.080657293965405</v>
      </c>
      <c r="Q10" s="3">
        <v>0.70619058119715639</v>
      </c>
    </row>
    <row r="11" spans="1:17" s="19" customFormat="1" x14ac:dyDescent="0.2">
      <c r="A11">
        <v>9</v>
      </c>
      <c r="B11" s="3">
        <v>26.85482097835369</v>
      </c>
      <c r="C11" s="3">
        <v>1.6281770656290397</v>
      </c>
      <c r="D11" s="3">
        <v>24.741118547832638</v>
      </c>
      <c r="E11" s="3">
        <v>0.18188247038938554</v>
      </c>
      <c r="F11" s="3">
        <v>23.759009801525</v>
      </c>
      <c r="G11" s="3">
        <v>2.0737551607949585</v>
      </c>
      <c r="H11" s="3">
        <v>19.935850063226365</v>
      </c>
      <c r="I11" s="3">
        <v>4.402281387839694</v>
      </c>
      <c r="J11" s="3">
        <v>25.244908651572068</v>
      </c>
      <c r="K11" s="3">
        <v>0.42051954904839572</v>
      </c>
      <c r="L11" s="3">
        <v>23.928753540745404</v>
      </c>
      <c r="M11" s="3">
        <v>1.0777098442415565</v>
      </c>
      <c r="N11" s="3">
        <v>27.831615936170401</v>
      </c>
      <c r="O11" s="3">
        <v>2.2365421705616284</v>
      </c>
      <c r="P11" s="3">
        <v>22.274945360823214</v>
      </c>
      <c r="Q11" s="3">
        <v>0.9948308922574447</v>
      </c>
    </row>
    <row r="12" spans="1:17" s="19" customFormat="1" x14ac:dyDescent="0.2">
      <c r="A12">
        <v>10</v>
      </c>
      <c r="B12" s="3">
        <v>30.323768721989786</v>
      </c>
      <c r="C12" s="3">
        <v>1.5919853281996841</v>
      </c>
      <c r="D12" s="3">
        <v>26.618371302335557</v>
      </c>
      <c r="E12" s="3">
        <v>0.2411885210026998</v>
      </c>
      <c r="F12" s="3">
        <v>25.719752672165541</v>
      </c>
      <c r="G12" s="3">
        <v>2.3995873226589381</v>
      </c>
      <c r="H12" s="3">
        <v>22.433977960292307</v>
      </c>
      <c r="I12" s="3">
        <v>3.8760908547609589</v>
      </c>
      <c r="J12" s="3">
        <v>29.056377379013249</v>
      </c>
      <c r="K12" s="3">
        <v>0.81693267394191871</v>
      </c>
      <c r="L12" s="3">
        <v>29.292210906587322</v>
      </c>
      <c r="M12" s="3">
        <v>3.3794591959905662</v>
      </c>
      <c r="N12" s="3">
        <v>30.573077454599623</v>
      </c>
      <c r="O12" s="3">
        <v>2.5751914078500779</v>
      </c>
      <c r="P12" s="3">
        <v>24.58745329528471</v>
      </c>
      <c r="Q12" s="3">
        <v>1.1014379621171089</v>
      </c>
    </row>
    <row r="13" spans="1:17" s="19" customFormat="1" x14ac:dyDescent="0.2">
      <c r="A13">
        <v>20</v>
      </c>
      <c r="B13" s="3">
        <v>43.764168183221187</v>
      </c>
      <c r="C13" s="3">
        <v>2.2947269323767987</v>
      </c>
      <c r="D13" s="3">
        <v>39.299197486849096</v>
      </c>
      <c r="E13" s="3">
        <v>0.92497981618797498</v>
      </c>
      <c r="F13" s="3">
        <v>38.783981532985159</v>
      </c>
      <c r="G13" s="3">
        <v>4.7768629669889027</v>
      </c>
      <c r="H13" s="3">
        <v>38.109954542516519</v>
      </c>
      <c r="I13" s="3">
        <v>7.0040756882098556</v>
      </c>
      <c r="J13" s="3">
        <v>44.74316612502853</v>
      </c>
      <c r="K13" s="3">
        <v>2.1137548420471446</v>
      </c>
      <c r="L13" s="3">
        <v>47.259003334976008</v>
      </c>
      <c r="M13" s="3">
        <v>4.2123050617467532</v>
      </c>
      <c r="N13" s="3">
        <v>50.362117780469632</v>
      </c>
      <c r="O13" s="3">
        <v>1.6024960844001515</v>
      </c>
      <c r="P13" s="3">
        <v>43.06657529833079</v>
      </c>
      <c r="Q13" s="3">
        <v>1.1050793139559216</v>
      </c>
    </row>
    <row r="14" spans="1:17" s="19" customFormat="1" x14ac:dyDescent="0.2">
      <c r="A14">
        <v>30</v>
      </c>
      <c r="B14" s="3">
        <v>52.963296852366298</v>
      </c>
      <c r="C14" s="3">
        <v>2.857093337656226</v>
      </c>
      <c r="D14" s="3">
        <v>47.66364706078334</v>
      </c>
      <c r="E14" s="3">
        <v>0.51523912168789454</v>
      </c>
      <c r="F14" s="3">
        <v>46.268370117662577</v>
      </c>
      <c r="G14" s="3">
        <v>6.2333561294352169</v>
      </c>
      <c r="H14" s="3">
        <v>48.17424603355424</v>
      </c>
      <c r="I14" s="3">
        <v>6.4862687253730469</v>
      </c>
      <c r="J14" s="3">
        <v>52.352976230769499</v>
      </c>
      <c r="K14" s="3">
        <v>1.3909846412775904</v>
      </c>
      <c r="L14" s="3">
        <v>55.831148058802633</v>
      </c>
      <c r="M14" s="3">
        <v>3.3814803612710613</v>
      </c>
      <c r="N14" s="3">
        <v>58.54567337094997</v>
      </c>
      <c r="O14" s="3">
        <v>1.126168023820602</v>
      </c>
      <c r="P14" s="3">
        <v>53.328310875575617</v>
      </c>
      <c r="Q14" s="3">
        <v>0.89525761695045381</v>
      </c>
    </row>
    <row r="15" spans="1:17" s="19" customFormat="1" x14ac:dyDescent="0.2">
      <c r="A15">
        <v>60</v>
      </c>
      <c r="B15" s="3">
        <v>59.091627000133386</v>
      </c>
      <c r="C15" s="3">
        <v>3.607804013258995</v>
      </c>
      <c r="D15" s="3">
        <v>59.689700889754057</v>
      </c>
      <c r="E15" s="3">
        <v>1.5638487041722409</v>
      </c>
      <c r="F15" s="3">
        <v>59.053053815862164</v>
      </c>
      <c r="G15" s="3">
        <v>8.577865702999306</v>
      </c>
      <c r="H15" s="3">
        <v>56.43683397456104</v>
      </c>
      <c r="I15" s="3">
        <v>7.3865303996999554</v>
      </c>
      <c r="J15" s="3">
        <v>68.354210134964902</v>
      </c>
      <c r="K15" s="3">
        <v>3.4156246720867305</v>
      </c>
      <c r="L15" s="3">
        <v>68.112982376659971</v>
      </c>
      <c r="M15" s="3">
        <v>2.935678176144187</v>
      </c>
      <c r="N15" s="3">
        <v>72.092856694489782</v>
      </c>
      <c r="O15" s="3">
        <v>1.4941653252954317</v>
      </c>
      <c r="P15" s="3">
        <v>63.932279286913101</v>
      </c>
      <c r="Q15" s="3">
        <v>1.9237750114561385</v>
      </c>
    </row>
    <row r="16" spans="1:17" s="19" customFormat="1" x14ac:dyDescent="0.2">
      <c r="A16">
        <v>120</v>
      </c>
      <c r="B16" s="3">
        <v>70.806922432525042</v>
      </c>
      <c r="C16" s="3">
        <v>4.425228956906464</v>
      </c>
      <c r="D16" s="3">
        <v>68.666970769297166</v>
      </c>
      <c r="E16" s="3">
        <v>1.86284243757621</v>
      </c>
      <c r="F16" s="3">
        <v>74.079287195398024</v>
      </c>
      <c r="G16" s="3">
        <v>9.028137736583572</v>
      </c>
      <c r="H16" s="3">
        <v>65.708682257685822</v>
      </c>
      <c r="I16" s="3">
        <v>8.0544910919457156</v>
      </c>
      <c r="J16" s="3">
        <v>71.064982810561887</v>
      </c>
      <c r="K16" s="3">
        <v>2.3394229673523048</v>
      </c>
      <c r="L16" s="3">
        <v>77.296769238016537</v>
      </c>
      <c r="M16" s="3">
        <v>3.5039631568100771</v>
      </c>
      <c r="N16" s="3">
        <v>79.47131564658163</v>
      </c>
      <c r="O16" s="3">
        <v>0.22424449061950827</v>
      </c>
      <c r="P16" s="3">
        <v>73.114352447056788</v>
      </c>
      <c r="Q16" s="3">
        <v>2.7096030541226375</v>
      </c>
    </row>
    <row r="17" spans="1:1" x14ac:dyDescent="0.2">
      <c r="A17" s="17"/>
    </row>
    <row r="18" spans="1:1" x14ac:dyDescent="0.2">
      <c r="A18" s="17"/>
    </row>
    <row r="19" spans="1:1" x14ac:dyDescent="0.2">
      <c r="A19" s="17"/>
    </row>
    <row r="20" spans="1:1" x14ac:dyDescent="0.2">
      <c r="A20" s="17"/>
    </row>
    <row r="21" spans="1:1" x14ac:dyDescent="0.2">
      <c r="A21" s="17"/>
    </row>
    <row r="22" spans="1:1" x14ac:dyDescent="0.2">
      <c r="A22" s="17"/>
    </row>
    <row r="23" spans="1:1" x14ac:dyDescent="0.2">
      <c r="A23" s="17"/>
    </row>
  </sheetData>
  <mergeCells count="8">
    <mergeCell ref="L1:M1"/>
    <mergeCell ref="N1:O1"/>
    <mergeCell ref="P1:Q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4F81-434B-EF47-B8DC-0FBCE5738812}">
  <dimension ref="A1:Q23"/>
  <sheetViews>
    <sheetView workbookViewId="0">
      <selection activeCell="O21" sqref="O21"/>
    </sheetView>
  </sheetViews>
  <sheetFormatPr baseColWidth="10" defaultRowHeight="15" x14ac:dyDescent="0.2"/>
  <cols>
    <col min="2" max="3" width="11.6640625" bestFit="1" customWidth="1"/>
  </cols>
  <sheetData>
    <row r="1" spans="1:17" x14ac:dyDescent="0.2">
      <c r="A1" s="16" t="s">
        <v>23</v>
      </c>
      <c r="B1" s="22" t="s">
        <v>97</v>
      </c>
      <c r="C1" s="22"/>
      <c r="D1" s="22" t="s">
        <v>98</v>
      </c>
      <c r="E1" s="22"/>
      <c r="F1" s="22" t="s">
        <v>99</v>
      </c>
      <c r="G1" s="22"/>
      <c r="H1" s="22" t="s">
        <v>100</v>
      </c>
      <c r="I1" s="22"/>
      <c r="J1" s="22" t="s">
        <v>101</v>
      </c>
      <c r="K1" s="22"/>
      <c r="L1" s="21" t="s">
        <v>102</v>
      </c>
      <c r="M1" s="21"/>
      <c r="N1" s="21" t="s">
        <v>103</v>
      </c>
      <c r="O1" s="21"/>
      <c r="P1" s="22" t="s">
        <v>104</v>
      </c>
      <c r="Q1" s="22"/>
    </row>
    <row r="2" spans="1:17" x14ac:dyDescent="0.2">
      <c r="A2" s="16"/>
      <c r="B2" s="13" t="s">
        <v>35</v>
      </c>
      <c r="C2" s="13" t="s">
        <v>36</v>
      </c>
      <c r="D2" s="13" t="s">
        <v>35</v>
      </c>
      <c r="E2" s="13" t="s">
        <v>36</v>
      </c>
      <c r="F2" s="13" t="s">
        <v>35</v>
      </c>
      <c r="G2" s="13" t="s">
        <v>36</v>
      </c>
      <c r="H2" s="13" t="s">
        <v>35</v>
      </c>
      <c r="I2" s="13" t="s">
        <v>36</v>
      </c>
      <c r="J2" s="13" t="s">
        <v>35</v>
      </c>
      <c r="K2" s="13" t="s">
        <v>36</v>
      </c>
      <c r="L2" s="13" t="s">
        <v>35</v>
      </c>
      <c r="M2" s="13" t="s">
        <v>36</v>
      </c>
      <c r="N2" s="13" t="s">
        <v>35</v>
      </c>
      <c r="O2" s="13" t="s">
        <v>36</v>
      </c>
      <c r="P2" s="13" t="s">
        <v>35</v>
      </c>
      <c r="Q2" s="13" t="s">
        <v>36</v>
      </c>
    </row>
    <row r="3" spans="1:17" s="19" customFormat="1" x14ac:dyDescent="0.2">
      <c r="A3">
        <v>1</v>
      </c>
      <c r="B3" s="3" cm="1">
        <f t="array" ref="B3:B16">Analysis!X4:X17</f>
        <v>4.1799559225555827</v>
      </c>
      <c r="C3" s="3" cm="1">
        <f t="array" ref="C3:C16">Analysis!Y4:Y17</f>
        <v>0.55065812012557647</v>
      </c>
      <c r="D3" s="3" cm="1">
        <f t="array" ref="D3:D16">Analysis!X19:X32</f>
        <v>2.9660814300041931</v>
      </c>
      <c r="E3" s="3" cm="1">
        <f t="array" ref="E3:E16">Analysis!Y19:Y32</f>
        <v>0.25833836722939374</v>
      </c>
      <c r="F3" s="3" cm="1">
        <f t="array" ref="F3:F16">Analysis!X34:X47</f>
        <v>2.4482809214358547</v>
      </c>
      <c r="G3" s="3" cm="1">
        <f t="array" ref="G3:G16">Analysis!Y34:Y47</f>
        <v>0.41326579067345665</v>
      </c>
      <c r="H3" s="3" cm="1">
        <f t="array" ref="H3:H16">Analysis!X49:X62</f>
        <v>1.4585278664843933</v>
      </c>
      <c r="I3" s="3" cm="1">
        <f t="array" ref="I3:I16">Analysis!Y49:Y62</f>
        <v>0.52116790333701124</v>
      </c>
      <c r="J3" s="3" cm="1">
        <f t="array" ref="J3:J16">Analysis!X64:X77</f>
        <v>2.5884603265782382</v>
      </c>
      <c r="K3" s="3" cm="1">
        <f t="array" ref="K3:K16">Analysis!Y64:Y77</f>
        <v>0.61447523325831765</v>
      </c>
      <c r="L3" s="3" cm="1">
        <f t="array" ref="L3:L16">Analysis!X79:X92</f>
        <v>4.9717529547528256</v>
      </c>
      <c r="M3" s="3" cm="1">
        <f t="array" ref="M3:M16">Analysis!Y79:Y92</f>
        <v>1.1517732362072475</v>
      </c>
      <c r="N3" s="3" cm="1">
        <f t="array" ref="N3:N16">Analysis!X109:X122</f>
        <v>1.6059499597470637</v>
      </c>
      <c r="O3" s="3" cm="1">
        <f t="array" ref="O3:O16">Analysis!Y109:Y122</f>
        <v>0.48464462810137909</v>
      </c>
      <c r="P3" s="3" cm="1">
        <f t="array" ref="P3:P16">Analysis!X94:X107</f>
        <v>1.2339200358889111</v>
      </c>
      <c r="Q3" s="3" cm="1">
        <f t="array" ref="Q3:Q16">Analysis!Y94:Y107</f>
        <v>0.24193310330569257</v>
      </c>
    </row>
    <row r="4" spans="1:17" s="19" customFormat="1" x14ac:dyDescent="0.2">
      <c r="A4">
        <v>2</v>
      </c>
      <c r="B4" s="3">
        <v>11.774212425034738</v>
      </c>
      <c r="C4" s="3">
        <v>0.75251627331017223</v>
      </c>
      <c r="D4" s="3">
        <v>11.789153031207723</v>
      </c>
      <c r="E4" s="3">
        <v>0.18789199069723894</v>
      </c>
      <c r="F4" s="3">
        <v>8.3803756723908123</v>
      </c>
      <c r="G4" s="3">
        <v>0.61456534208776337</v>
      </c>
      <c r="H4" s="3">
        <v>5.8256248391887073</v>
      </c>
      <c r="I4" s="3">
        <v>1.082562957439823</v>
      </c>
      <c r="J4" s="3">
        <v>6.156487852903882</v>
      </c>
      <c r="K4" s="3">
        <v>0.47839585034644844</v>
      </c>
      <c r="L4" s="3">
        <v>11.499344699023659</v>
      </c>
      <c r="M4" s="3">
        <v>0.7671919328966732</v>
      </c>
      <c r="N4" s="3">
        <v>8.8260453887405781</v>
      </c>
      <c r="O4" s="3">
        <v>1.3310663605836281</v>
      </c>
      <c r="P4" s="3">
        <v>5.7771932655027252</v>
      </c>
      <c r="Q4" s="3">
        <v>0.86722353654290307</v>
      </c>
    </row>
    <row r="5" spans="1:17" s="19" customFormat="1" x14ac:dyDescent="0.2">
      <c r="A5">
        <v>3</v>
      </c>
      <c r="B5" s="3">
        <v>18.66322071270114</v>
      </c>
      <c r="C5" s="3">
        <v>1.4696078998174555</v>
      </c>
      <c r="D5" s="3">
        <v>18.103055737840172</v>
      </c>
      <c r="E5" s="3">
        <v>0.2859973598268743</v>
      </c>
      <c r="F5" s="3">
        <v>13.573293378180622</v>
      </c>
      <c r="G5" s="3">
        <v>1.9422924904893792</v>
      </c>
      <c r="H5" s="3">
        <v>12.045580630347144</v>
      </c>
      <c r="I5" s="3">
        <v>3.2115281313172628</v>
      </c>
      <c r="J5" s="3">
        <v>13.279609666336128</v>
      </c>
      <c r="K5" s="3">
        <v>0.98338823901602412</v>
      </c>
      <c r="L5" s="3">
        <v>16.011224222023831</v>
      </c>
      <c r="M5" s="3">
        <v>1.2216072235642164</v>
      </c>
      <c r="N5" s="3">
        <v>15.537914165321107</v>
      </c>
      <c r="O5" s="3">
        <v>1.7395937842650355</v>
      </c>
      <c r="P5" s="3">
        <v>10.565254869006372</v>
      </c>
      <c r="Q5" s="3">
        <v>0.99490624833338481</v>
      </c>
    </row>
    <row r="6" spans="1:17" s="19" customFormat="1" x14ac:dyDescent="0.2">
      <c r="A6">
        <v>4</v>
      </c>
      <c r="B6" s="3">
        <v>23.813015128413127</v>
      </c>
      <c r="C6" s="3">
        <v>2.246195647693281</v>
      </c>
      <c r="D6" s="3">
        <v>22.769707714517995</v>
      </c>
      <c r="E6" s="3">
        <v>0.45921651197303148</v>
      </c>
      <c r="F6" s="3">
        <v>18.201510653059977</v>
      </c>
      <c r="G6" s="3">
        <v>2.2689889919726869</v>
      </c>
      <c r="H6" s="3">
        <v>16.343220594525995</v>
      </c>
      <c r="I6" s="3">
        <v>4.3529326273928355</v>
      </c>
      <c r="J6" s="3">
        <v>17.866032772374638</v>
      </c>
      <c r="K6" s="3">
        <v>1.2072586824933313</v>
      </c>
      <c r="L6" s="3">
        <v>19.951910375045141</v>
      </c>
      <c r="M6" s="3">
        <v>1.347467678142247</v>
      </c>
      <c r="N6" s="3">
        <v>21.776092882621885</v>
      </c>
      <c r="O6" s="3">
        <v>1.8654137175558911</v>
      </c>
      <c r="P6" s="3">
        <v>15.669720655541067</v>
      </c>
      <c r="Q6" s="3">
        <v>0.84504482882741483</v>
      </c>
    </row>
    <row r="7" spans="1:17" s="19" customFormat="1" x14ac:dyDescent="0.2">
      <c r="A7">
        <v>5</v>
      </c>
      <c r="B7" s="3">
        <v>29.958844276654105</v>
      </c>
      <c r="C7" s="3">
        <v>2.3799641453319644</v>
      </c>
      <c r="D7" s="3">
        <v>27.492510969890855</v>
      </c>
      <c r="E7" s="3">
        <v>0.27952608237284066</v>
      </c>
      <c r="F7" s="3">
        <v>22.898648143372032</v>
      </c>
      <c r="G7" s="3">
        <v>2.7174200823453805</v>
      </c>
      <c r="H7" s="3">
        <v>20.562408430083121</v>
      </c>
      <c r="I7" s="3">
        <v>5.6785656026731601</v>
      </c>
      <c r="J7" s="3">
        <v>28.718119151244753</v>
      </c>
      <c r="K7" s="3">
        <v>2.1075511864019822</v>
      </c>
      <c r="L7" s="3">
        <v>33.580775056393179</v>
      </c>
      <c r="M7" s="3">
        <v>7.1657213181958248</v>
      </c>
      <c r="N7" s="3">
        <v>28.231496056189233</v>
      </c>
      <c r="O7" s="3">
        <v>2.8234768350284085</v>
      </c>
      <c r="P7" s="3">
        <v>20.276000375841321</v>
      </c>
      <c r="Q7" s="3">
        <v>0.9028040525959985</v>
      </c>
    </row>
    <row r="8" spans="1:17" s="19" customFormat="1" x14ac:dyDescent="0.2">
      <c r="A8">
        <v>6</v>
      </c>
      <c r="B8" s="3">
        <v>34.871324504726076</v>
      </c>
      <c r="C8" s="3">
        <v>2.8991843511403199</v>
      </c>
      <c r="D8" s="3">
        <v>31.764500450327372</v>
      </c>
      <c r="E8" s="3">
        <v>0.41699814419371417</v>
      </c>
      <c r="F8" s="3">
        <v>25.438958942872418</v>
      </c>
      <c r="G8" s="3">
        <v>3.2795030952492303</v>
      </c>
      <c r="H8" s="3">
        <v>23.908615365537795</v>
      </c>
      <c r="I8" s="3">
        <v>5.626063681639577</v>
      </c>
      <c r="J8" s="3">
        <v>31.379714689465622</v>
      </c>
      <c r="K8" s="3">
        <v>1.1080050004594832</v>
      </c>
      <c r="L8" s="3">
        <v>28.460940171499878</v>
      </c>
      <c r="M8" s="3">
        <v>1.4810995169313035</v>
      </c>
      <c r="N8" s="3">
        <v>33.98221732216949</v>
      </c>
      <c r="O8" s="3">
        <v>2.5095064062328936</v>
      </c>
      <c r="P8" s="3">
        <v>25.31430103956691</v>
      </c>
      <c r="Q8" s="3">
        <v>1.0975481229415653</v>
      </c>
    </row>
    <row r="9" spans="1:17" s="19" customFormat="1" x14ac:dyDescent="0.2">
      <c r="A9">
        <v>7</v>
      </c>
      <c r="B9" s="3">
        <v>39.013179820014351</v>
      </c>
      <c r="C9" s="3">
        <v>3.2264386690664177</v>
      </c>
      <c r="D9" s="3">
        <v>36.375051022811824</v>
      </c>
      <c r="E9" s="3">
        <v>0.13388455026537904</v>
      </c>
      <c r="F9" s="3">
        <v>31.848240785693672</v>
      </c>
      <c r="G9" s="3">
        <v>3.0309791127066075</v>
      </c>
      <c r="H9" s="3">
        <v>28.366883175914264</v>
      </c>
      <c r="I9" s="3">
        <v>6.4384142358599972</v>
      </c>
      <c r="J9" s="3">
        <v>36.076447645271195</v>
      </c>
      <c r="K9" s="3">
        <v>0.39467319812087276</v>
      </c>
      <c r="L9" s="3">
        <v>33.154723620733215</v>
      </c>
      <c r="M9" s="3">
        <v>1.1154603425589911</v>
      </c>
      <c r="N9" s="3">
        <v>40.163314878729174</v>
      </c>
      <c r="O9" s="3">
        <v>3.0552517339230945</v>
      </c>
      <c r="P9" s="3">
        <v>29.866737228497932</v>
      </c>
      <c r="Q9" s="3">
        <v>1.4385658529904854</v>
      </c>
    </row>
    <row r="10" spans="1:17" s="19" customFormat="1" x14ac:dyDescent="0.2">
      <c r="A10">
        <v>8</v>
      </c>
      <c r="B10" s="3">
        <v>43.637102763212475</v>
      </c>
      <c r="C10" s="3">
        <v>3.1754873401952022</v>
      </c>
      <c r="D10" s="3">
        <v>39.976302293147924</v>
      </c>
      <c r="E10" s="3">
        <v>0.37253306310836209</v>
      </c>
      <c r="F10" s="3">
        <v>36.7090698382002</v>
      </c>
      <c r="G10" s="3">
        <v>3.7601872831762995</v>
      </c>
      <c r="H10" s="3">
        <v>32.023361651516652</v>
      </c>
      <c r="I10" s="3">
        <v>7.1954306213876498</v>
      </c>
      <c r="J10" s="3">
        <v>40.351942362463603</v>
      </c>
      <c r="K10" s="3">
        <v>8.8849897369706665E-2</v>
      </c>
      <c r="L10" s="3">
        <v>39.093926398073705</v>
      </c>
      <c r="M10" s="3">
        <v>1.9717085997775121</v>
      </c>
      <c r="N10" s="3">
        <v>46.031817489779989</v>
      </c>
      <c r="O10" s="3">
        <v>3.4318717557936562</v>
      </c>
      <c r="P10" s="3">
        <v>34.213592389179347</v>
      </c>
      <c r="Q10" s="3">
        <v>1.2662727662845563</v>
      </c>
    </row>
    <row r="11" spans="1:17" s="19" customFormat="1" x14ac:dyDescent="0.2">
      <c r="A11">
        <v>9</v>
      </c>
      <c r="B11" s="3">
        <v>48.153472099116961</v>
      </c>
      <c r="C11" s="3">
        <v>2.9194899107831058</v>
      </c>
      <c r="D11" s="3">
        <v>44.363384982320596</v>
      </c>
      <c r="E11" s="3">
        <v>0.32613408483613959</v>
      </c>
      <c r="F11" s="3">
        <v>42.602362402734485</v>
      </c>
      <c r="G11" s="3">
        <v>3.7184575297013049</v>
      </c>
      <c r="H11" s="3">
        <v>35.74704149268176</v>
      </c>
      <c r="I11" s="3">
        <v>7.8937459368160035</v>
      </c>
      <c r="J11" s="3">
        <v>45.266732754543014</v>
      </c>
      <c r="K11" s="3">
        <v>0.7540350534660889</v>
      </c>
      <c r="L11" s="3">
        <v>42.906730486853832</v>
      </c>
      <c r="M11" s="3">
        <v>1.9324452379503771</v>
      </c>
      <c r="N11" s="3">
        <v>49.904966506236583</v>
      </c>
      <c r="O11" s="3">
        <v>4.0103514782484373</v>
      </c>
      <c r="P11" s="3">
        <v>39.941281336648522</v>
      </c>
      <c r="Q11" s="3">
        <v>1.7838347033581767</v>
      </c>
    </row>
    <row r="12" spans="1:17" s="19" customFormat="1" x14ac:dyDescent="0.2">
      <c r="A12">
        <v>10</v>
      </c>
      <c r="B12" s="3">
        <v>54.373654260119622</v>
      </c>
      <c r="C12" s="3">
        <v>2.854594381599433</v>
      </c>
      <c r="D12" s="3">
        <v>47.729493369705132</v>
      </c>
      <c r="E12" s="3">
        <v>0.43247596869449617</v>
      </c>
      <c r="F12" s="3">
        <v>46.118177205262342</v>
      </c>
      <c r="G12" s="3">
        <v>4.302708302698786</v>
      </c>
      <c r="H12" s="3">
        <v>40.226443239144828</v>
      </c>
      <c r="I12" s="3">
        <v>6.950231877502409</v>
      </c>
      <c r="J12" s="3">
        <v>52.101090472713416</v>
      </c>
      <c r="K12" s="3">
        <v>1.4648447946544749</v>
      </c>
      <c r="L12" s="3">
        <v>52.523964384225543</v>
      </c>
      <c r="M12" s="3">
        <v>6.0597199376382562</v>
      </c>
      <c r="N12" s="3">
        <v>54.820690608247602</v>
      </c>
      <c r="O12" s="3">
        <v>4.6175845933863462</v>
      </c>
      <c r="P12" s="3">
        <v>44.087847288096725</v>
      </c>
      <c r="Q12" s="3">
        <v>1.9749922079341262</v>
      </c>
    </row>
    <row r="13" spans="1:17" s="19" customFormat="1" x14ac:dyDescent="0.2">
      <c r="A13">
        <v>20</v>
      </c>
      <c r="B13" s="3">
        <v>78.473680880258684</v>
      </c>
      <c r="C13" s="3">
        <v>4.1146827752963286</v>
      </c>
      <c r="D13" s="3">
        <v>70.467526528143196</v>
      </c>
      <c r="E13" s="3">
        <v>1.6585844979922308</v>
      </c>
      <c r="F13" s="3">
        <v>69.543691024663048</v>
      </c>
      <c r="G13" s="3">
        <v>8.5654094580490678</v>
      </c>
      <c r="H13" s="3">
        <v>68.335090903822731</v>
      </c>
      <c r="I13" s="3">
        <v>12.559032268514223</v>
      </c>
      <c r="J13" s="3">
        <v>80.229125465568401</v>
      </c>
      <c r="K13" s="3">
        <v>3.790181096084535</v>
      </c>
      <c r="L13" s="3">
        <v>84.740281842025951</v>
      </c>
      <c r="M13" s="3">
        <v>7.5530987314079718</v>
      </c>
      <c r="N13" s="3">
        <v>90.304487054635203</v>
      </c>
      <c r="O13" s="3">
        <v>2.8734412547864787</v>
      </c>
      <c r="P13" s="3">
        <v>77.22282467286901</v>
      </c>
      <c r="Q13" s="3">
        <v>1.981521528472687</v>
      </c>
    </row>
    <row r="14" spans="1:17" s="19" customFormat="1" x14ac:dyDescent="0.2">
      <c r="A14">
        <v>30</v>
      </c>
      <c r="B14" s="3">
        <v>94.968670218036124</v>
      </c>
      <c r="C14" s="3">
        <v>5.1230639157973714</v>
      </c>
      <c r="D14" s="3">
        <v>85.465849902094263</v>
      </c>
      <c r="E14" s="3">
        <v>0.92387704578519025</v>
      </c>
      <c r="F14" s="3">
        <v>82.963974004084619</v>
      </c>
      <c r="G14" s="3">
        <v>11.177052370021768</v>
      </c>
      <c r="H14" s="3">
        <v>86.381406680855889</v>
      </c>
      <c r="I14" s="3">
        <v>11.63055081791029</v>
      </c>
      <c r="J14" s="3">
        <v>93.874302206897042</v>
      </c>
      <c r="K14" s="3">
        <v>2.4941793567736101</v>
      </c>
      <c r="L14" s="3">
        <v>100.11102410543921</v>
      </c>
      <c r="M14" s="3">
        <v>6.0633440960722478</v>
      </c>
      <c r="N14" s="3">
        <v>104.97844880308271</v>
      </c>
      <c r="O14" s="3">
        <v>2.0193357668507343</v>
      </c>
      <c r="P14" s="3">
        <v>95.623178121721793</v>
      </c>
      <c r="Q14" s="3">
        <v>1.6052895200490895</v>
      </c>
    </row>
    <row r="15" spans="1:17" s="19" customFormat="1" x14ac:dyDescent="0.2">
      <c r="A15">
        <v>60</v>
      </c>
      <c r="B15" s="3">
        <v>105.95740013817021</v>
      </c>
      <c r="C15" s="3">
        <v>6.4691658168781991</v>
      </c>
      <c r="D15" s="3">
        <v>107.02980849197282</v>
      </c>
      <c r="E15" s="3">
        <v>2.8041425040329835</v>
      </c>
      <c r="F15" s="3">
        <v>105.8882344284425</v>
      </c>
      <c r="G15" s="3">
        <v>15.38100057089531</v>
      </c>
      <c r="H15" s="3">
        <v>101.19708160955774</v>
      </c>
      <c r="I15" s="3">
        <v>13.244813130496475</v>
      </c>
      <c r="J15" s="3">
        <v>122.56616989717845</v>
      </c>
      <c r="K15" s="3">
        <v>6.1245683775348274</v>
      </c>
      <c r="L15" s="3">
        <v>122.13362357194202</v>
      </c>
      <c r="M15" s="3">
        <v>5.2639746606723357</v>
      </c>
      <c r="N15" s="3">
        <v>129.26994993494719</v>
      </c>
      <c r="O15" s="3">
        <v>2.6791929970814636</v>
      </c>
      <c r="P15" s="3">
        <v>114.63719044549936</v>
      </c>
      <c r="Q15" s="3">
        <v>3.449527606748938</v>
      </c>
    </row>
    <row r="16" spans="1:17" s="19" customFormat="1" x14ac:dyDescent="0.2">
      <c r="A16">
        <v>120</v>
      </c>
      <c r="B16" s="3">
        <v>126.96413677556215</v>
      </c>
      <c r="C16" s="3">
        <v>7.9348933020391765</v>
      </c>
      <c r="D16" s="3">
        <v>123.12698206908459</v>
      </c>
      <c r="E16" s="3">
        <v>3.3402691984125146</v>
      </c>
      <c r="F16" s="3">
        <v>132.83182531588611</v>
      </c>
      <c r="G16" s="3">
        <v>16.188384906977436</v>
      </c>
      <c r="H16" s="3">
        <v>117.82246473791942</v>
      </c>
      <c r="I16" s="3">
        <v>14.442535751075077</v>
      </c>
      <c r="J16" s="3">
        <v>127.42686572928339</v>
      </c>
      <c r="K16" s="3">
        <v>4.1948273897351669</v>
      </c>
      <c r="L16" s="3">
        <v>138.60110346127104</v>
      </c>
      <c r="M16" s="3">
        <v>6.2829684191077249</v>
      </c>
      <c r="N16" s="3">
        <v>142.50029012490501</v>
      </c>
      <c r="O16" s="3">
        <v>0.40209356938670443</v>
      </c>
      <c r="P16" s="3">
        <v>131.10159749127425</v>
      </c>
      <c r="Q16" s="3">
        <v>4.8585985798061087</v>
      </c>
    </row>
    <row r="17" spans="1:1" x14ac:dyDescent="0.2">
      <c r="A17" s="17"/>
    </row>
    <row r="18" spans="1:1" x14ac:dyDescent="0.2">
      <c r="A18" s="17"/>
    </row>
    <row r="19" spans="1:1" x14ac:dyDescent="0.2">
      <c r="A19" s="17"/>
    </row>
    <row r="20" spans="1:1" x14ac:dyDescent="0.2">
      <c r="A20" s="17"/>
    </row>
    <row r="21" spans="1:1" x14ac:dyDescent="0.2">
      <c r="A21" s="17"/>
    </row>
    <row r="22" spans="1:1" x14ac:dyDescent="0.2">
      <c r="A22" s="17"/>
    </row>
    <row r="23" spans="1:1" x14ac:dyDescent="0.2">
      <c r="A23" s="17"/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1d98a3-0498-4809-b7e1-4872d21c9bc4" xsi:nil="true"/>
    <lcf76f155ced4ddcb4097134ff3c332f xmlns="dda9d3fb-4095-46d5-aa6a-7b08e28009f0">
      <Terms xmlns="http://schemas.microsoft.com/office/infopath/2007/PartnerControls"/>
    </lcf76f155ced4ddcb4097134ff3c332f>
    <Teams_Channel_Section_Location xmlns="dda9d3fb-4095-46d5-aa6a-7b08e28009f0" xsi:nil="true"/>
    <Self_Registration_Enabled xmlns="dda9d3fb-4095-46d5-aa6a-7b08e28009f0" xsi:nil="true"/>
    <TeamsChannelId xmlns="dda9d3fb-4095-46d5-aa6a-7b08e28009f0" xsi:nil="true"/>
    <IsNotebookLocked xmlns="dda9d3fb-4095-46d5-aa6a-7b08e28009f0" xsi:nil="true"/>
    <FolderType xmlns="dda9d3fb-4095-46d5-aa6a-7b08e28009f0" xsi:nil="true"/>
    <Distribution_Groups xmlns="dda9d3fb-4095-46d5-aa6a-7b08e28009f0" xsi:nil="true"/>
    <NotebookType xmlns="dda9d3fb-4095-46d5-aa6a-7b08e28009f0" xsi:nil="true"/>
    <Students xmlns="dda9d3fb-4095-46d5-aa6a-7b08e28009f0">
      <UserInfo>
        <DisplayName/>
        <AccountId xsi:nil="true"/>
        <AccountType/>
      </UserInfo>
    </Students>
    <Student_Groups xmlns="dda9d3fb-4095-46d5-aa6a-7b08e28009f0">
      <UserInfo>
        <DisplayName/>
        <AccountId xsi:nil="true"/>
        <AccountType/>
      </UserInfo>
    </Student_Groups>
    <LMS_Mappings xmlns="dda9d3fb-4095-46d5-aa6a-7b08e28009f0" xsi:nil="true"/>
    <Invited_Teachers xmlns="dda9d3fb-4095-46d5-aa6a-7b08e28009f0" xsi:nil="true"/>
    <Invited_Students xmlns="dda9d3fb-4095-46d5-aa6a-7b08e28009f0" xsi:nil="true"/>
    <Has_Teacher_Only_SectionGroup xmlns="dda9d3fb-4095-46d5-aa6a-7b08e28009f0" xsi:nil="true"/>
    <CultureName xmlns="dda9d3fb-4095-46d5-aa6a-7b08e28009f0" xsi:nil="true"/>
    <Owner xmlns="dda9d3fb-4095-46d5-aa6a-7b08e28009f0">
      <UserInfo>
        <DisplayName/>
        <AccountId xsi:nil="true"/>
        <AccountType/>
      </UserInfo>
    </Owner>
    <AppVersion xmlns="dda9d3fb-4095-46d5-aa6a-7b08e28009f0" xsi:nil="true"/>
    <DefaultSectionNames xmlns="dda9d3fb-4095-46d5-aa6a-7b08e28009f0" xsi:nil="true"/>
    <Is_Collaboration_Space_Locked xmlns="dda9d3fb-4095-46d5-aa6a-7b08e28009f0" xsi:nil="true"/>
    <Math_Settings xmlns="dda9d3fb-4095-46d5-aa6a-7b08e28009f0" xsi:nil="true"/>
    <Templates xmlns="dda9d3fb-4095-46d5-aa6a-7b08e28009f0" xsi:nil="true"/>
    <Teachers xmlns="dda9d3fb-4095-46d5-aa6a-7b08e28009f0">
      <UserInfo>
        <DisplayName/>
        <AccountId xsi:nil="true"/>
        <AccountType/>
      </UserInfo>
    </Teach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9F280FDB2FCF41BDA09C9D548978D7" ma:contentTypeVersion="37" ma:contentTypeDescription="Create a new document." ma:contentTypeScope="" ma:versionID="2102aa62ddc0b0bfed57080270592e8e">
  <xsd:schema xmlns:xsd="http://www.w3.org/2001/XMLSchema" xmlns:xs="http://www.w3.org/2001/XMLSchema" xmlns:p="http://schemas.microsoft.com/office/2006/metadata/properties" xmlns:ns2="dda9d3fb-4095-46d5-aa6a-7b08e28009f0" xmlns:ns3="fa1d98a3-0498-4809-b7e1-4872d21c9bc4" targetNamespace="http://schemas.microsoft.com/office/2006/metadata/properties" ma:root="true" ma:fieldsID="4be79a5b5e72d1f5b494b3a706f308d6" ns2:_="" ns3:_="">
    <xsd:import namespace="dda9d3fb-4095-46d5-aa6a-7b08e28009f0"/>
    <xsd:import namespace="fa1d98a3-0498-4809-b7e1-4872d21c9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Teachers" minOccurs="0"/>
                <xsd:element ref="ns2:Students" minOccurs="0"/>
                <xsd:element ref="ns2:Student_Groups" minOccurs="0"/>
                <xsd:element ref="ns2:Distribution_Groups" minOccurs="0"/>
                <xsd:element ref="ns2:LMS_Mappings" minOccurs="0"/>
                <xsd:element ref="ns2:Invited_Teachers" minOccurs="0"/>
                <xsd:element ref="ns2:Invited_Students" minOccurs="0"/>
                <xsd:element ref="ns2:Self_Registration_Enabled" minOccurs="0"/>
                <xsd:element ref="ns2:Has_Teacher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d3fb-4095-46d5-aa6a-7b08e28009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bookType" ma:index="24" nillable="true" ma:displayName="Notebook Type" ma:internalName="NotebookType">
      <xsd:simpleType>
        <xsd:restriction base="dms:Text"/>
      </xsd:simpleType>
    </xsd:element>
    <xsd:element name="FolderType" ma:index="25" nillable="true" ma:displayName="Folder Type" ma:internalName="FolderType">
      <xsd:simpleType>
        <xsd:restriction base="dms:Text"/>
      </xsd:simpleType>
    </xsd:element>
    <xsd:element name="CultureName" ma:index="26" nillable="true" ma:displayName="Culture Name" ma:internalName="CultureName">
      <xsd:simpleType>
        <xsd:restriction base="dms:Text"/>
      </xsd:simpleType>
    </xsd:element>
    <xsd:element name="AppVersion" ma:index="27" nillable="true" ma:displayName="App Version" ma:internalName="AppVersion">
      <xsd:simpleType>
        <xsd:restriction base="dms:Text"/>
      </xsd:simpleType>
    </xsd:element>
    <xsd:element name="TeamsChannelId" ma:index="28" nillable="true" ma:displayName="Teams Channel Id" ma:internalName="TeamsChannelId">
      <xsd:simpleType>
        <xsd:restriction base="dms:Text"/>
      </xsd:simpleType>
    </xsd:element>
    <xsd:element name="Owner" ma:index="29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efaultSectionNames" ma:index="3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2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7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4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2" nillable="true" ma:displayName="Is Collaboration Space Locked" ma:internalName="Is_Collaboration_Space_Locked">
      <xsd:simpleType>
        <xsd:restriction base="dms:Boolean"/>
      </xsd:simpleType>
    </xsd:element>
    <xsd:element name="IsNotebookLocked" ma:index="43" nillable="true" ma:displayName="Is Notebook Locked" ma:internalName="IsNotebookLocked">
      <xsd:simpleType>
        <xsd:restriction base="dms:Boolean"/>
      </xsd:simpleType>
    </xsd:element>
    <xsd:element name="Teams_Channel_Section_Location" ma:index="44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d98a3-0498-4809-b7e1-4872d21c9b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a58672b-0c8d-48d9-8f2e-3f8d13b5fbca}" ma:internalName="TaxCatchAll" ma:showField="CatchAllData" ma:web="fa1d98a3-0498-4809-b7e1-4872d21c9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40FD7-FAEB-4B3D-BF06-6126FE30CB45}">
  <ds:schemaRefs>
    <ds:schemaRef ds:uri="http://purl.org/dc/elements/1.1/"/>
    <ds:schemaRef ds:uri="http://purl.org/dc/terms/"/>
    <ds:schemaRef ds:uri="fa1d98a3-0498-4809-b7e1-4872d21c9bc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dda9d3fb-4095-46d5-aa6a-7b08e28009f0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FF08-DBBD-4982-A1AD-D23C2822D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9d3fb-4095-46d5-aa6a-7b08e28009f0"/>
    <ds:schemaRef ds:uri="fa1d98a3-0498-4809-b7e1-4872d21c9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DE911-D460-43C7-970B-7651C13BF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413nm_data</vt:lpstr>
      <vt:lpstr>Analysis</vt:lpstr>
      <vt:lpstr>concentration</vt:lpstr>
      <vt:lpstr>yield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Matthews</dc:creator>
  <cp:keywords/>
  <dc:description/>
  <cp:lastModifiedBy>Peter Matthews</cp:lastModifiedBy>
  <cp:revision/>
  <dcterms:created xsi:type="dcterms:W3CDTF">2023-06-21T08:38:11Z</dcterms:created>
  <dcterms:modified xsi:type="dcterms:W3CDTF">2025-09-05T14:17:07Z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0x010100A09F280FDB2FCF41BDA09C9D548978D7</vt:lpwstr>
  </property>
  <property fmtid="{D5CDD505-2E9C-101B-9397-08002B2CF9AE}" pid="3" name="MediaServiceImageTags">
    <vt:lpwstr/>
  </property>
</Properties>
</file>